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C:\Box\21045_地域医療課\地域医療課\03_医療計画\G_16_003_医療施設等物価・賃上げ対策事業\R08_医療施設等物価・賃上げ対策事業\07_賃上げ実績報告処理\02_要綱改正\（0702送付用）別紙様式2-2及び2-3\"/>
    </mc:Choice>
  </mc:AlternateContent>
  <xr:revisionPtr revIDLastSave="0" documentId="13_ncr:1_{E1B656A6-5F09-48ED-8F7E-F4FA9C69C944}" xr6:coauthVersionLast="47" xr6:coauthVersionMax="47" xr10:uidLastSave="{00000000-0000-0000-0000-000000000000}"/>
  <bookViews>
    <workbookView xWindow="-108" yWindow="-108" windowWidth="23256" windowHeight="13896"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【総額及び平均額】賃上げ支援事業実績報告書!$A$9:$H$45</definedName>
    <definedName name="_xlnm._FilterDatabase" localSheetId="3" hidden="1">'【総額及び平均額】賃上げ支援事業実績報告書（法人単位）'!$A$16:$N$45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23" l="1"/>
  <c r="D4" i="123"/>
  <c r="D5" i="111"/>
  <c r="D4" i="111"/>
  <c r="G45" i="97"/>
  <c r="G40" i="97"/>
  <c r="G35" i="97"/>
  <c r="G30" i="97"/>
  <c r="G25" i="97"/>
  <c r="G20" i="97"/>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44" i="97"/>
  <c r="G43" i="97"/>
  <c r="G42" i="97"/>
  <c r="G39" i="97"/>
  <c r="G38" i="97"/>
  <c r="G37" i="97"/>
  <c r="G34" i="97"/>
  <c r="G33" i="97"/>
  <c r="G32" i="97"/>
  <c r="G29" i="97"/>
  <c r="G28" i="97"/>
  <c r="G27" i="97"/>
  <c r="G24" i="97"/>
  <c r="G23" i="97"/>
  <c r="G22" i="97"/>
  <c r="G19" i="97"/>
  <c r="G18" i="97"/>
  <c r="G17" i="97"/>
  <c r="G13" i="97" l="1"/>
  <c r="G12" i="97"/>
  <c r="G11" i="97"/>
  <c r="G10" i="97"/>
  <c r="C52" i="125" l="1"/>
  <c r="G6" i="122" s="1"/>
  <c r="A2" i="125"/>
  <c r="E4" i="122" s="1"/>
  <c r="I5" i="123" l="1"/>
  <c r="E5" i="123"/>
  <c r="I4" i="123"/>
  <c r="G14" i="122" s="1"/>
  <c r="G3" i="122" s="1"/>
  <c r="G5" i="122" s="1"/>
  <c r="E6" i="122" s="1"/>
  <c r="E4" i="123"/>
  <c r="G7" i="122" l="1"/>
  <c r="E7" i="122" s="1"/>
  <c r="I5" i="111"/>
  <c r="I4" i="111"/>
  <c r="E5" i="111"/>
  <c r="G14" i="97" l="1"/>
  <c r="E4" i="111"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E6" i="97" s="1"/>
  <c r="HI2" i="98"/>
  <c r="G7" i="97" l="1"/>
  <c r="E7" i="97" s="1"/>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<sst xmlns="http://schemas.openxmlformats.org/spreadsheetml/2006/main" count="772" uniqueCount="176">
  <si>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</si>
  <si>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</si>
  <si>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</si>
  <si>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</si>
  <si>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</si>
  <si>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</si>
  <si>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</si>
  <si>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</si>
  <si>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</si>
  <si>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</si>
  <si>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</si>
  <si>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</si>
  <si>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</si>
  <si>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</si>
  <si>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</si>
  <si>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</si>
  <si>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</si>
  <si>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</si>
  <si>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</si>
  <si>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</si>
  <si>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</si>
  <si>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</si>
  <si>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</si>
  <si>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</si>
  <si>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</si>
  <si>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</si>
  <si>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</si>
  <si>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</si>
  <si>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</si>
  <si>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</si>
  <si>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</si>
  <si>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</si>
  <si>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</si>
  <si>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</si>
  <si>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</si>
  <si>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</si>
  <si>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</si>
  <si>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</si>
  <si>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</si>
  <si>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</si>
  <si>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</si>
  <si>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</si>
  <si>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</si>
  <si>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</si>
  <si>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</si>
  <si>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</si>
  <si>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</si>
  <si>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</si>
  <si>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</si>
  <si>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</si>
  <si>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開設者：</t>
    <rPh sb="0" eb="3">
      <t>カイセツシャ</t>
    </rPh>
    <phoneticPr fontId="36"/>
  </si>
  <si>
    <t>（記載要領）</t>
    <rPh sb="1" eb="3">
      <t>キサイ</t>
    </rPh>
    <rPh sb="3" eb="5">
      <t>ヨウリョウ</t>
    </rPh>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</si>
  <si>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</si>
  <si>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</si>
  <si>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</si>
  <si>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</si>
  <si>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</si>
  <si>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</si>
  <si>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</si>
  <si>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</si>
  <si>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</si>
  <si>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</si>
  <si>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交付確定額</t>
    <rPh sb="0" eb="2">
      <t>コウフ</t>
    </rPh>
    <rPh sb="2" eb="5">
      <t>カクテイガク</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</si>
  <si>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</si>
  <si>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</si>
  <si>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</si>
  <si>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</si>
  <si>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</si>
  <si>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</si>
  <si>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</si>
  <si>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</si>
  <si>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</si>
  <si>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</si>
  <si>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</si>
  <si>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</si>
  <si>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</si>
  <si>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</si>
  <si>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</si>
  <si>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</si>
  <si>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</si>
  <si>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</si>
  <si>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</si>
  <si>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</si>
  <si>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</si>
  <si>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</si>
  <si>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</si>
  <si>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</si>
  <si>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</si>
  <si>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</si>
  <si>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</si>
  <si>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</si>
  <si>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</si>
  <si>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</si>
  <si>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</si>
  <si>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</si>
  <si>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</si>
  <si>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</si>
  <si>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</si>
  <si>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</si>
  <si>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</si>
  <si>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</si>
  <si>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</si>
  <si>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</si>
  <si>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</si>
  <si>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</si>
  <si>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</si>
  <si>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</si>
  <si>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</si>
  <si>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</si>
  <si>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</si>
  <si>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</si>
  <si>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賃金改善（全体）の内容</t>
    <rPh sb="0" eb="2">
      <t>チンギン</t>
    </rPh>
    <rPh sb="2" eb="4">
      <t>カイゼン</t>
    </rPh>
    <rPh sb="5" eb="7">
      <t>ゼンタイ</t>
    </rPh>
    <rPh sb="9" eb="11">
      <t>ナイヨウ</t>
    </rPh>
    <phoneticPr fontId="35"/>
  </si>
  <si>
    <t>②月額または
月額換算額</t>
    <rPh sb="1" eb="3">
      <t>ゲツガク</t>
    </rPh>
    <rPh sb="7" eb="9">
      <t>ゲツガク</t>
    </rPh>
    <rPh sb="9" eb="11">
      <t>カンサン</t>
    </rPh>
    <rPh sb="11" eb="12">
      <t>ガク</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</si>
  <si>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</si>
  <si>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</si>
  <si>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5"/>
  </si>
  <si>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5"/>
  </si>
  <si>
    <t>❸－❷：返還額（千円未満切り捨て）</t>
    <rPh sb="4" eb="7">
      <t>ヘンカンガク</t>
    </rPh>
    <rPh sb="8" eb="10">
      <t>センエン</t>
    </rPh>
    <rPh sb="10" eb="12">
      <t>ミマン</t>
    </rPh>
    <rPh sb="12" eb="13">
      <t>キ</t>
    </rPh>
    <rPh sb="14" eb="15">
      <t>ス</t>
    </rPh>
    <phoneticPr fontId="35"/>
  </si>
  <si>
    <t>賃金改善に係る診療報酬及び他の補助金等を受けた場合その額（直接入力）</t>
    <rPh sb="29" eb="31">
      <t>チョクセツ</t>
    </rPh>
    <rPh sb="31" eb="33">
      <t>ニュウリョク</t>
    </rPh>
    <phoneticPr fontId="35"/>
  </si>
  <si>
    <t>❶：賃金改善の総額（自動計算）</t>
    <rPh sb="2" eb="4">
      <t>チンギン</t>
    </rPh>
    <rPh sb="4" eb="6">
      <t>カイゼン</t>
    </rPh>
    <rPh sb="7" eb="9">
      <t>ソウガク</t>
    </rPh>
    <rPh sb="10" eb="12">
      <t>ジドウ</t>
    </rPh>
    <rPh sb="12" eb="14">
      <t>ケイサン</t>
    </rPh>
    <phoneticPr fontId="35"/>
  </si>
  <si>
    <t>❸：賃上げ支援事業の支給額（直接入力）</t>
    <rPh sb="2" eb="4">
      <t>チンア</t>
    </rPh>
    <rPh sb="5" eb="7">
      <t>シエン</t>
    </rPh>
    <rPh sb="7" eb="9">
      <t>ジギョウ</t>
    </rPh>
    <rPh sb="10" eb="13">
      <t>シキュウガク</t>
    </rPh>
    <rPh sb="14" eb="16">
      <t>チョクセツ</t>
    </rPh>
    <rPh sb="16" eb="18">
      <t>ニュウリョク</t>
    </rPh>
    <phoneticPr fontId="35"/>
  </si>
  <si>
    <t>賃金改善の総額
（自動計算）</t>
    <rPh sb="9" eb="11">
      <t>ジドウ</t>
    </rPh>
    <rPh sb="11" eb="13">
      <t>ケイサン</t>
    </rPh>
    <phoneticPr fontId="35"/>
  </si>
  <si>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</si>
  <si>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</si>
  <si>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</si>
  <si>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</si>
  <si>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</si>
  <si>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</si>
  <si>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</si>
  <si>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</si>
  <si>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</si>
  <si>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</si>
  <si>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t>交付決定額</t>
    <rPh sb="0" eb="2">
      <t>コウフ</t>
    </rPh>
    <rPh sb="2" eb="5">
      <t>ケッテイガク</t>
    </rPh>
    <phoneticPr fontId="35"/>
  </si>
  <si>
    <t>総額</t>
    <rPh sb="0" eb="2">
      <t>ソウガク</t>
    </rPh>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</si>
  <si>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6"/>
  </si>
  <si>
    <t>給付金の対象となった賃金改善の総額</t>
    <rPh sb="0" eb="3">
      <t>キュウフキン</t>
    </rPh>
    <rPh sb="4" eb="6">
      <t>タイショウ</t>
    </rPh>
    <rPh sb="10" eb="12">
      <t>チンギン</t>
    </rPh>
    <phoneticPr fontId="35"/>
  </si>
  <si>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</si>
  <si>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</si>
  <si>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看護補助者の賃金改善の内容</t>
    <rPh sb="0" eb="2">
      <t>カンゴ</t>
    </rPh>
    <rPh sb="2" eb="5">
      <t>ホジョシャ</t>
    </rPh>
    <rPh sb="6" eb="8">
      <t>チンギン</t>
    </rPh>
    <rPh sb="8" eb="10">
      <t>カイゼン</t>
    </rPh>
    <rPh sb="11" eb="13">
      <t>ナイヨウ</t>
    </rPh>
    <phoneticPr fontId="35"/>
  </si>
  <si>
    <t>薬剤師の賃金改善の内容</t>
    <rPh sb="0" eb="3">
      <t>ヤクザイシ</t>
    </rPh>
    <rPh sb="4" eb="6">
      <t>チンギン</t>
    </rPh>
    <rPh sb="6" eb="8">
      <t>カイゼン</t>
    </rPh>
    <rPh sb="9" eb="11">
      <t>ナイヨウ</t>
    </rPh>
    <phoneticPr fontId="35"/>
  </si>
  <si>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5"/>
  </si>
  <si>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</si>
  <si>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</si>
  <si>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5"/>
  </si>
  <si>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</si>
  <si>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施設数（自動計算）</t>
    <rPh sb="0" eb="3">
      <t>シセツスウ</t>
    </rPh>
    <rPh sb="4" eb="6">
      <t>ジドウ</t>
    </rPh>
    <rPh sb="6" eb="8">
      <t>ケイサン</t>
    </rPh>
    <phoneticPr fontId="35"/>
  </si>
  <si>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5"/>
  </si>
  <si>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5"/>
  </si>
  <si>
    <t>無床診療所の名称：</t>
    <rPh sb="0" eb="2">
      <t>ムショウ</t>
    </rPh>
    <rPh sb="2" eb="5">
      <t>シンリョウジョ</t>
    </rPh>
    <rPh sb="6" eb="8">
      <t>メイショウ</t>
    </rPh>
    <phoneticPr fontId="36"/>
  </si>
  <si>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5"/>
  </si>
  <si>
    <t>②月額または
月額換算額</t>
    <rPh sb="1" eb="3">
      <t>ゲツガク</t>
    </rPh>
    <phoneticPr fontId="35"/>
  </si>
  <si>
    <t>　一時金または特別手当</t>
    <rPh sb="1" eb="4">
      <t>イチジキン</t>
    </rPh>
    <rPh sb="7" eb="9">
      <t>トクベツ</t>
    </rPh>
    <rPh sb="9" eb="11">
      <t>テアテ</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</si>
  <si>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</si>
  <si>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</si>
  <si>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t>　基本給の引き上げ</t>
    <rPh sb="1" eb="4">
      <t>キホンキュウ</t>
    </rPh>
    <rPh sb="5" eb="6">
      <t>ヒ</t>
    </rPh>
    <rPh sb="7" eb="8">
      <t>ア</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</si>
  <si>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</si>
  <si>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</si>
  <si>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政策上の必要性から把握するものであり、補助金の交付額には影響しません。職種ごとの賃金改善の総額と無床診療所全体の賃金改善の総額が一致しなくても差し支えありません。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5"/>
  </si>
  <si>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5"/>
  </si>
  <si>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5"/>
  </si>
  <si>
    <t>○</t>
    <phoneticPr fontId="35"/>
  </si>
  <si>
    <t>×</t>
    <phoneticPr fontId="35"/>
  </si>
  <si>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5"/>
  </si>
  <si>
    <t>開設者（法人の名称等）：</t>
    <rPh sb="0" eb="3">
      <t>カイセツシャ</t>
    </rPh>
    <rPh sb="4" eb="6">
      <t>ホウジン</t>
    </rPh>
    <rPh sb="7" eb="9">
      <t>メイショウ</t>
    </rPh>
    <rPh sb="9" eb="10">
      <t>トウ</t>
    </rPh>
    <phoneticPr fontId="36"/>
  </si>
  <si>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5"/>
  </si>
  <si>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5"/>
  </si>
  <si>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5"/>
  </si>
  <si>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</si>
  <si>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5"/>
  </si>
  <si>
    <t>❷≧❸の判定</t>
    <rPh sb="4" eb="6">
      <t>ハンテイ</t>
    </rPh>
    <phoneticPr fontId="35"/>
  </si>
  <si>
    <r>
      <t>左側（Ｆ列）：施設の名称を記載してください。（例：医療法人○○会　▲▲医院）
右側（Ｋ列）：</t>
    </r>
    <r>
      <rPr>
        <b/>
        <u/>
        <sz val="14"/>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4"/>
        <color theme="1"/>
        <rFont val="ＭＳ Ｐゴシック"/>
        <family val="3"/>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</si>
  <si>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r>
      <rPr>
        <sz val="14"/>
        <color rgb="FFFF0000"/>
        <rFont val="ＭＳ Ｐゴシック"/>
        <family val="3"/>
        <charset val="128"/>
        <scheme val="minor"/>
      </rPr>
      <t>当該運用を活用した場合のみ</t>
    </r>
    <r>
      <rPr>
        <sz val="14"/>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</si>
  <si>
    <r>
      <t>別紙様式２－２（無床医科</t>
    </r>
    <r>
      <rPr>
        <b/>
        <sz val="14"/>
        <rFont val="ＭＳ Ｐゴシック"/>
        <family val="3"/>
        <charset val="128"/>
        <scheme val="minor"/>
      </rPr>
      <t>診療所）</t>
    </r>
    <r>
      <rPr>
        <b/>
        <sz val="14"/>
        <color rgb="FFFF0000"/>
        <rFont val="ＭＳ Ｐゴシック"/>
        <family val="3"/>
        <charset val="128"/>
        <scheme val="minor"/>
      </rPr>
      <t>※施設単位の報告</t>
    </r>
    <rPh sb="0" eb="2">
      <t>ベッシ</t>
    </rPh>
    <rPh sb="2" eb="4">
      <t>ヨウシキ</t>
    </rPh>
    <rPh sb="8" eb="10">
      <t>ムショウ</t>
    </rPh>
    <rPh sb="10" eb="12">
      <t>イカ</t>
    </rPh>
    <rPh sb="12" eb="15">
      <t>シンリョウジョ</t>
    </rPh>
    <rPh sb="17" eb="19">
      <t>シセツ</t>
    </rPh>
    <rPh sb="19" eb="21">
      <t>タンイ</t>
    </rPh>
    <rPh sb="22" eb="24">
      <t>ホウコク</t>
    </rPh>
    <phoneticPr fontId="36"/>
  </si>
  <si>
    <r>
      <t xml:space="preserve">別紙様式２－３（無床医科診療所）
</t>
    </r>
    <r>
      <rPr>
        <b/>
        <sz val="14"/>
        <color rgb="FFFF0000"/>
        <rFont val="ＭＳ Ｐゴシック"/>
        <family val="3"/>
        <charset val="128"/>
        <scheme val="minor"/>
      </rPr>
      <t>※施設単位の報告</t>
    </r>
    <rPh sb="8" eb="10">
      <t>ムショウ</t>
    </rPh>
    <rPh sb="10" eb="12">
      <t>イカ</t>
    </rPh>
    <rPh sb="18" eb="20">
      <t>シセツ</t>
    </rPh>
    <rPh sb="20" eb="22">
      <t>タンイ</t>
    </rPh>
    <rPh sb="23" eb="25">
      <t>ホウコク</t>
    </rPh>
    <phoneticPr fontId="36"/>
  </si>
  <si>
    <r>
      <t>別紙様式２－２（無床医科</t>
    </r>
    <r>
      <rPr>
        <b/>
        <sz val="14"/>
        <rFont val="ＭＳ Ｐゴシック"/>
        <family val="3"/>
        <charset val="128"/>
        <scheme val="minor"/>
      </rPr>
      <t>診療所）</t>
    </r>
    <r>
      <rPr>
        <b/>
        <sz val="14"/>
        <color rgb="FFFF0000"/>
        <rFont val="ＭＳ Ｐゴシック"/>
        <family val="3"/>
        <charset val="128"/>
        <scheme val="minor"/>
      </rPr>
      <t>※法人単位の報告</t>
    </r>
    <rPh sb="0" eb="2">
      <t>ベッシ</t>
    </rPh>
    <rPh sb="2" eb="4">
      <t>ヨウシキ</t>
    </rPh>
    <rPh sb="8" eb="10">
      <t>ムショウ</t>
    </rPh>
    <rPh sb="10" eb="12">
      <t>イカ</t>
    </rPh>
    <rPh sb="12" eb="15">
      <t>シンリョウジョ</t>
    </rPh>
    <rPh sb="17" eb="19">
      <t>ホウジン</t>
    </rPh>
    <rPh sb="19" eb="21">
      <t>タンイ</t>
    </rPh>
    <rPh sb="22" eb="24">
      <t>ホウコク</t>
    </rPh>
    <phoneticPr fontId="36"/>
  </si>
  <si>
    <r>
      <t xml:space="preserve">別紙様式２－３（無床医科診療所）
</t>
    </r>
    <r>
      <rPr>
        <b/>
        <sz val="14"/>
        <color rgb="FFFF0000"/>
        <rFont val="ＭＳ Ｐゴシック"/>
        <family val="3"/>
        <charset val="128"/>
        <scheme val="minor"/>
      </rPr>
      <t>※法人単位の報告</t>
    </r>
    <rPh sb="8" eb="10">
      <t>ムショウ</t>
    </rPh>
    <rPh sb="10" eb="12">
      <t>イカ</t>
    </rPh>
    <rPh sb="18" eb="20">
      <t>ホウジン</t>
    </rPh>
    <rPh sb="20" eb="22">
      <t>タンイ</t>
    </rPh>
    <rPh sb="23" eb="25">
      <t>ホウコク</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</si>
</sst>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b/>
      <sz val="14"/>
      <name val="ＭＳ Ｐゴシック"/>
      <family val="3"/>
      <charset val="128"/>
      <scheme val="minor"/>
    </font>
    <font>
      <b/>
      <u/>
      <sz val="24"/>
      <color theme="1"/>
      <name val="ＭＳ ゴシック"/>
      <family val="3"/>
      <charset val="128"/>
    </font>
    <font>
      <b/>
      <u/>
      <sz val="18"/>
      <color theme="1"/>
      <name val="ＭＳ ゴシック"/>
      <family val="3"/>
      <charset val="128"/>
    </font>
    <font>
      <sz val="14"/>
      <color theme="1"/>
      <name val="ＭＳ Ｐゴシック"/>
      <family val="3"/>
      <charset val="128"/>
      <scheme val="minor"/>
    </font>
    <font>
      <b/>
      <u/>
      <sz val="14"/>
      <color theme="1"/>
      <name val="ＭＳ Ｐゴシック"/>
      <family val="3"/>
      <charset val="128"/>
      <scheme val="minor"/>
    </font>
    <font>
      <sz val="14"/>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cellStyleXfs>
  <cellXfs count="92">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44"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44" fillId="0" borderId="0" xfId="69" applyFont="1" applyAlignment="1">
      <alignment horizontal="center" vertical="center"/>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6" fontId="30" fillId="35" borderId="5" xfId="71" applyNumberFormat="1" applyFont="1" applyFill="1" applyBorder="1" applyAlignment="1">
      <alignment horizontal="center" vertical="center" wrapText="1"/>
    </xf>
    <xf numFmtId="177" fontId="30" fillId="35" borderId="5" xfId="71" applyNumberFormat="1" applyFont="1" applyFill="1" applyBorder="1" applyAlignment="1">
      <alignment horizontal="center" vertical="center" wrapText="1"/>
    </xf>
    <xf numFmtId="177" fontId="30" fillId="35" borderId="5" xfId="69" applyNumberFormat="1" applyFont="1" applyFill="1" applyBorder="1" applyAlignment="1">
      <alignment horizontal="center" vertical="center" wrapText="1"/>
    </xf>
    <xf numFmtId="0" fontId="6" fillId="0" borderId="0" xfId="69" applyFont="1">
      <alignment vertical="center"/>
    </xf>
    <xf numFmtId="0" fontId="30" fillId="37" borderId="5" xfId="72" applyFont="1" applyFill="1" applyBorder="1" applyAlignment="1">
      <alignment vertical="center" wrapText="1"/>
    </xf>
    <xf numFmtId="0" fontId="30" fillId="37" borderId="5" xfId="72" applyFont="1" applyFill="1" applyBorder="1" applyAlignment="1">
      <alignment horizontal="center" vertical="center" wrapText="1"/>
    </xf>
    <xf numFmtId="0" fontId="5" fillId="0" borderId="0" xfId="72">
      <alignment vertical="center"/>
    </xf>
    <xf numFmtId="176" fontId="30" fillId="0" borderId="23" xfId="69" applyNumberFormat="1" applyFont="1" applyBorder="1" applyAlignment="1">
      <alignment horizontal="center" vertical="center" wrapText="1"/>
    </xf>
    <xf numFmtId="180" fontId="30" fillId="35" borderId="5" xfId="71" applyNumberFormat="1" applyFont="1" applyFill="1" applyBorder="1" applyAlignment="1">
      <alignment horizontal="center" vertical="center" wrapText="1"/>
    </xf>
    <xf numFmtId="0" fontId="30" fillId="0" borderId="25" xfId="69" applyFont="1" applyBorder="1" applyAlignment="1">
      <alignment vertical="center" wrapText="1"/>
    </xf>
    <xf numFmtId="180" fontId="30" fillId="35" borderId="5" xfId="69" applyNumberFormat="1" applyFont="1" applyFill="1" applyBorder="1" applyAlignment="1">
      <alignment horizontal="center" vertical="center" wrapText="1"/>
    </xf>
    <xf numFmtId="0" fontId="45" fillId="0" borderId="0" xfId="69" applyFont="1">
      <alignment vertical="center"/>
    </xf>
    <xf numFmtId="0" fontId="4" fillId="0" borderId="0" xfId="69" applyFont="1" applyAlignment="1">
      <alignment vertical="center" wrapText="1"/>
    </xf>
    <xf numFmtId="0" fontId="48" fillId="0" borderId="0" xfId="0" applyFont="1">
      <alignment vertical="center"/>
    </xf>
    <xf numFmtId="0" fontId="48" fillId="0" borderId="5" xfId="0" applyFont="1" applyBorder="1" applyAlignment="1">
      <alignment horizontal="center" vertical="center"/>
    </xf>
    <xf numFmtId="0" fontId="48" fillId="0" borderId="3" xfId="0" applyFont="1" applyBorder="1">
      <alignment vertical="center"/>
    </xf>
    <xf numFmtId="0" fontId="48" fillId="0" borderId="5" xfId="0" applyFont="1" applyBorder="1" applyAlignment="1">
      <alignment horizontal="center" vertical="center" wrapText="1"/>
    </xf>
    <xf numFmtId="0" fontId="48" fillId="0" borderId="5" xfId="0" applyFont="1" applyBorder="1" applyAlignment="1">
      <alignment horizontal="right" vertical="center"/>
    </xf>
    <xf numFmtId="176" fontId="48" fillId="0" borderId="5" xfId="0" applyNumberFormat="1" applyFont="1" applyBorder="1" applyAlignment="1">
      <alignment horizontal="right" vertical="center"/>
    </xf>
    <xf numFmtId="0" fontId="44" fillId="0" borderId="0" xfId="69" applyFont="1" applyAlignment="1">
      <alignment vertical="center" wrapText="1"/>
    </xf>
    <xf numFmtId="179" fontId="30" fillId="35" borderId="5" xfId="69" applyNumberFormat="1" applyFont="1" applyFill="1" applyBorder="1" applyAlignment="1">
      <alignment horizontal="center" vertical="center" wrapText="1"/>
    </xf>
    <xf numFmtId="0" fontId="30" fillId="0" borderId="5" xfId="69" applyFont="1" applyBorder="1" applyAlignment="1">
      <alignment horizontal="center" vertical="center" wrapText="1"/>
    </xf>
    <xf numFmtId="0" fontId="3" fillId="0" borderId="0" xfId="69" applyFont="1">
      <alignment vertical="center"/>
    </xf>
    <xf numFmtId="0" fontId="30" fillId="0" borderId="3" xfId="69" applyFont="1" applyBorder="1" applyAlignment="1">
      <alignment vertical="center" wrapText="1"/>
    </xf>
    <xf numFmtId="0" fontId="2" fillId="0" borderId="0" xfId="69" applyFont="1">
      <alignment vertical="center"/>
    </xf>
    <xf numFmtId="0" fontId="1" fillId="0" borderId="0" xfId="69" applyFont="1">
      <alignment vertical="center"/>
    </xf>
    <xf numFmtId="176" fontId="52" fillId="36" borderId="28" xfId="68" applyNumberFormat="1" applyFont="1" applyFill="1" applyBorder="1" applyAlignment="1" applyProtection="1">
      <alignment horizontal="right" vertical="center"/>
      <protection locked="0"/>
    </xf>
    <xf numFmtId="0" fontId="45" fillId="35" borderId="30" xfId="69" applyFont="1" applyFill="1" applyBorder="1" applyAlignment="1" applyProtection="1">
      <alignment horizontal="right" vertical="center"/>
      <protection locked="0"/>
    </xf>
    <xf numFmtId="0" fontId="45" fillId="35" borderId="28" xfId="69" applyFont="1" applyFill="1" applyBorder="1" applyAlignment="1" applyProtection="1">
      <alignment horizontal="right" vertical="center"/>
      <protection locked="0"/>
    </xf>
    <xf numFmtId="176" fontId="45" fillId="36" borderId="31" xfId="69" applyNumberFormat="1" applyFont="1" applyFill="1" applyBorder="1" applyAlignment="1" applyProtection="1">
      <alignment horizontal="right" vertical="center"/>
      <protection locked="0"/>
    </xf>
    <xf numFmtId="176" fontId="45" fillId="36" borderId="30" xfId="68" applyNumberFormat="1" applyFont="1" applyFill="1" applyBorder="1" applyAlignment="1" applyProtection="1">
      <alignment horizontal="right" vertical="center"/>
      <protection locked="0"/>
    </xf>
    <xf numFmtId="176" fontId="45" fillId="35" borderId="28" xfId="68" applyNumberFormat="1" applyFont="1" applyFill="1" applyBorder="1" applyAlignment="1" applyProtection="1">
      <alignment horizontal="right" vertical="center"/>
      <protection locked="0"/>
    </xf>
    <xf numFmtId="176" fontId="45" fillId="36" borderId="28" xfId="68" applyNumberFormat="1" applyFont="1" applyFill="1" applyBorder="1" applyAlignment="1" applyProtection="1">
      <alignment horizontal="right" vertical="center"/>
      <protection locked="0"/>
    </xf>
    <xf numFmtId="176" fontId="45" fillId="36" borderId="31" xfId="68" applyNumberFormat="1" applyFont="1" applyFill="1" applyBorder="1" applyAlignment="1" applyProtection="1">
      <alignment horizontal="right" vertical="center"/>
      <protection locked="0"/>
    </xf>
    <xf numFmtId="176" fontId="30" fillId="37" borderId="5" xfId="69" applyNumberFormat="1" applyFont="1" applyFill="1" applyBorder="1" applyAlignment="1">
      <alignment horizontal="center" vertical="center" wrapText="1"/>
    </xf>
    <xf numFmtId="178" fontId="30" fillId="37" borderId="5" xfId="71" applyNumberFormat="1" applyFont="1" applyFill="1" applyBorder="1" applyAlignment="1">
      <alignment horizontal="center" vertical="center" wrapText="1"/>
    </xf>
    <xf numFmtId="176" fontId="30" fillId="37" borderId="5" xfId="71" applyNumberFormat="1" applyFont="1" applyFill="1" applyBorder="1" applyAlignment="1">
      <alignment horizontal="center" vertical="center" wrapText="1"/>
    </xf>
    <xf numFmtId="0" fontId="53" fillId="0" borderId="32" xfId="69" applyFont="1" applyBorder="1" applyAlignment="1" applyProtection="1">
      <alignment horizontal="center" vertical="center"/>
      <protection locked="0"/>
    </xf>
    <xf numFmtId="0" fontId="30" fillId="0" borderId="23" xfId="69" applyFont="1" applyBorder="1" applyAlignment="1">
      <alignment vertical="center" wrapText="1"/>
    </xf>
    <xf numFmtId="0" fontId="54" fillId="0" borderId="0" xfId="69" applyFont="1" applyAlignment="1">
      <alignment vertical="center" wrapText="1"/>
    </xf>
    <xf numFmtId="0" fontId="54" fillId="0" borderId="0" xfId="72" applyFont="1" applyAlignment="1">
      <alignment vertical="center" wrapText="1"/>
    </xf>
    <xf numFmtId="0" fontId="45" fillId="37" borderId="28" xfId="69" applyFont="1" applyFill="1" applyBorder="1" applyAlignment="1" applyProtection="1">
      <alignment horizontal="right" vertical="center"/>
      <protection locked="0"/>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xf numFmtId="0" fontId="30" fillId="0" borderId="3" xfId="69" applyFont="1" applyBorder="1" applyAlignment="1">
      <alignment horizontal="center" vertical="center" wrapText="1"/>
    </xf>
    <xf numFmtId="0" fontId="30" fillId="0" borderId="29" xfId="69" applyFont="1" applyBorder="1" applyAlignment="1">
      <alignment horizontal="center" vertical="center" wrapText="1"/>
    </xf>
    <xf numFmtId="0" fontId="44" fillId="0" borderId="0" xfId="69" applyFont="1" applyAlignment="1">
      <alignment horizontal="center" vertical="center" wrapText="1"/>
    </xf>
    <xf numFmtId="0" fontId="44" fillId="0" borderId="0" xfId="69" applyFont="1" applyAlignment="1">
      <alignment horizontal="center" vertical="center"/>
    </xf>
    <xf numFmtId="0" fontId="30" fillId="0" borderId="24" xfId="69" applyFont="1" applyBorder="1" applyAlignment="1">
      <alignment horizontal="center" vertical="center" wrapText="1"/>
    </xf>
    <xf numFmtId="0" fontId="30" fillId="0" borderId="25" xfId="69" applyFont="1" applyBorder="1" applyAlignment="1">
      <alignment horizontal="center" vertical="center" wrapText="1"/>
    </xf>
    <xf numFmtId="0" fontId="30" fillId="0" borderId="1" xfId="69" applyFont="1" applyBorder="1" applyAlignment="1">
      <alignment horizontal="center" vertical="center" wrapText="1"/>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45" fillId="0" borderId="0" xfId="69" applyFont="1" applyAlignment="1" applyProtection="1">
      <alignment horizontal="left" vertical="center" wrapText="1"/>
      <protection locked="0"/>
    </xf>
    <xf numFmtId="0" fontId="37" fillId="0" borderId="6" xfId="69" applyFont="1" applyBorder="1" applyAlignment="1">
      <alignment horizontal="left" vertical="center" wrapText="1"/>
    </xf>
    <xf numFmtId="0" fontId="37" fillId="0" borderId="6" xfId="69" applyFont="1" applyBorder="1" applyAlignment="1">
      <alignment horizontal="left" vertical="center"/>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4" fillId="0" borderId="27" xfId="69" applyFont="1" applyBorder="1" applyAlignment="1">
      <alignment horizontal="left" vertical="center"/>
    </xf>
    <xf numFmtId="0" fontId="12" fillId="0" borderId="19" xfId="58" applyBorder="1" applyAlignment="1">
      <alignment horizontal="center" vertical="center"/>
    </xf>
    <xf numFmtId="0" fontId="12" fillId="0" borderId="16" xfId="58" applyBorder="1" applyAlignment="1">
      <alignment horizontal="center" vertical="center"/>
    </xf>
    <xf numFmtId="0" fontId="30" fillId="0" borderId="5" xfId="69" applyFont="1" applyBorder="1" applyAlignment="1">
      <alignment horizontal="center" vertical="center" wrapText="1"/>
    </xf>
    <xf numFmtId="0" fontId="30" fillId="0" borderId="26"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4">
    <dxf>
      <fill>
        <patternFill>
          <bgColor theme="1" tint="0.499984740745262"/>
        </patternFill>
      </fill>
    </dxf>
    <dxf>
      <fill>
        <patternFill>
          <bgColor theme="1" tint="0.499984740745262"/>
        </patternFill>
      </fill>
    </dxf>
    <dxf>
      <font>
        <b/>
        <i/>
        <color theme="0"/>
      </font>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color theme="0"/>
      </font>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45"/>
  <sheetViews>
    <sheetView tabSelected="1" view="pageBreakPreview" zoomScale="70" zoomScaleNormal="85" zoomScaleSheetLayoutView="70" workbookViewId="0">
      <selection activeCell="A2" sqref="A2:H2"/>
    </sheetView>
  </sheetViews>
  <sheetFormatPr defaultColWidth="9" defaultRowHeight="16.2"/>
  <cols>
    <col min="1" max="1" width="47.77734375" style="6" customWidth="1"/>
    <col min="2" max="4" width="15.109375" style="14" customWidth="1"/>
    <col min="5" max="5" width="27.77734375" style="14" customWidth="1"/>
    <col min="6" max="6" width="91.6640625" style="6" customWidth="1"/>
    <col min="7" max="7" width="23.44140625" style="6" customWidth="1"/>
    <col min="8" max="8" width="167.88671875" style="64" customWidth="1"/>
    <col min="9" max="14" width="14.6640625" style="6" customWidth="1"/>
    <col min="15" max="15" width="18.88671875" style="6" customWidth="1"/>
    <col min="16" max="16" width="9" style="6"/>
    <col min="17" max="23" width="9" style="6" customWidth="1"/>
    <col min="24" max="16384" width="9" style="6"/>
  </cols>
  <sheetData>
    <row r="1" spans="1:16" ht="25.5" customHeight="1">
      <c r="A1" s="5" t="s">
        <v>172</v>
      </c>
      <c r="B1" s="12"/>
      <c r="C1" s="12"/>
      <c r="D1" s="12"/>
      <c r="E1" s="12"/>
      <c r="F1" s="5"/>
      <c r="G1" s="24"/>
    </row>
    <row r="2" spans="1:16" ht="46.5" customHeight="1" thickBot="1">
      <c r="A2" s="72" t="s">
        <v>144</v>
      </c>
      <c r="B2" s="73"/>
      <c r="C2" s="73"/>
      <c r="D2" s="73"/>
      <c r="E2" s="73"/>
      <c r="F2" s="73"/>
      <c r="G2" s="73"/>
      <c r="H2" s="64" t="s">
        <v>51</v>
      </c>
    </row>
    <row r="3" spans="1:16" ht="32.25" customHeight="1">
      <c r="A3" s="17" t="s">
        <v>50</v>
      </c>
      <c r="B3" s="18"/>
      <c r="C3" s="18"/>
      <c r="D3" s="18"/>
      <c r="E3" s="52"/>
      <c r="F3" s="17" t="s">
        <v>119</v>
      </c>
      <c r="G3" s="55">
        <f>SUM($G$10:$G$14)</f>
        <v>0</v>
      </c>
      <c r="H3" s="64" t="s">
        <v>141</v>
      </c>
    </row>
    <row r="4" spans="1:16" ht="26.25" customHeight="1">
      <c r="A4" s="17" t="s">
        <v>148</v>
      </c>
      <c r="B4" s="18"/>
      <c r="C4" s="18"/>
      <c r="D4" s="18"/>
      <c r="E4" s="53"/>
      <c r="F4" s="36" t="s">
        <v>118</v>
      </c>
      <c r="G4" s="56"/>
      <c r="H4" s="64" t="s">
        <v>170</v>
      </c>
    </row>
    <row r="5" spans="1:16" ht="45.75" customHeight="1">
      <c r="A5" s="79" t="s">
        <v>159</v>
      </c>
      <c r="B5" s="79"/>
      <c r="C5" s="79"/>
      <c r="D5" s="79"/>
      <c r="E5" s="53"/>
      <c r="F5" s="36" t="s">
        <v>142</v>
      </c>
      <c r="G5" s="57">
        <f>ROUNDDOWN(G3-G4,-3)</f>
        <v>0</v>
      </c>
      <c r="H5" s="64" t="s">
        <v>162</v>
      </c>
      <c r="I5" s="49" t="s">
        <v>160</v>
      </c>
      <c r="J5" s="49" t="s">
        <v>161</v>
      </c>
    </row>
    <row r="6" spans="1:16" ht="41.25" customHeight="1" thickBot="1">
      <c r="A6" s="17" t="s">
        <v>169</v>
      </c>
      <c r="B6" s="18"/>
      <c r="C6" s="18"/>
      <c r="D6" s="18"/>
      <c r="E6" s="51" t="str">
        <f>IF(G5&gt;=G6,"返還無し","返還有り")</f>
        <v>返還無し</v>
      </c>
      <c r="F6" s="17" t="s">
        <v>120</v>
      </c>
      <c r="G6" s="56"/>
      <c r="H6" s="64" t="s">
        <v>143</v>
      </c>
    </row>
    <row r="7" spans="1:16" ht="26.25" customHeight="1" thickBot="1">
      <c r="A7" s="17" t="s">
        <v>62</v>
      </c>
      <c r="B7" s="18"/>
      <c r="C7" s="18"/>
      <c r="D7" s="18"/>
      <c r="E7" s="54">
        <f>G6-G7</f>
        <v>0</v>
      </c>
      <c r="F7" s="62" t="s">
        <v>117</v>
      </c>
      <c r="G7" s="58">
        <f>IF(ROUNDDOWN(G6-G5,-3)&lt;=0,0,ROUNDDOWN(G6-G5,-3))</f>
        <v>0</v>
      </c>
      <c r="H7" s="64" t="s">
        <v>122</v>
      </c>
    </row>
    <row r="8" spans="1:16" ht="41.25" customHeight="1">
      <c r="A8" s="46" t="s">
        <v>153</v>
      </c>
      <c r="B8" s="70" t="s">
        <v>156</v>
      </c>
      <c r="C8" s="76"/>
      <c r="D8" s="76"/>
      <c r="E8" s="71"/>
      <c r="F8" s="70" t="s">
        <v>55</v>
      </c>
      <c r="G8" s="71"/>
    </row>
    <row r="9" spans="1:16" s="31" customFormat="1" ht="66" customHeight="1">
      <c r="A9" s="29" t="s">
        <v>111</v>
      </c>
      <c r="B9" s="30" t="s">
        <v>100</v>
      </c>
      <c r="C9" s="30" t="s">
        <v>112</v>
      </c>
      <c r="D9" s="30" t="s">
        <v>99</v>
      </c>
      <c r="E9" s="30" t="s">
        <v>114</v>
      </c>
      <c r="F9" s="77" t="s">
        <v>121</v>
      </c>
      <c r="G9" s="78"/>
      <c r="H9" s="65" t="s">
        <v>101</v>
      </c>
    </row>
    <row r="10" spans="1:16" ht="50.25" customHeight="1">
      <c r="A10" s="11" t="s">
        <v>154</v>
      </c>
      <c r="B10" s="27"/>
      <c r="C10" s="16"/>
      <c r="D10" s="35"/>
      <c r="E10" s="16"/>
      <c r="F10" s="34"/>
      <c r="G10" s="59">
        <f>B10*C10*D10</f>
        <v>0</v>
      </c>
      <c r="H10" s="64" t="s">
        <v>123</v>
      </c>
    </row>
    <row r="11" spans="1:16" ht="57" customHeight="1">
      <c r="A11" s="11" t="s">
        <v>155</v>
      </c>
      <c r="B11" s="27"/>
      <c r="C11" s="16"/>
      <c r="D11" s="35"/>
      <c r="E11" s="16"/>
      <c r="F11" s="34"/>
      <c r="G11" s="59">
        <f t="shared" ref="G11:G13" si="0">B11*C11*D11</f>
        <v>0</v>
      </c>
      <c r="H11" s="64" t="s">
        <v>124</v>
      </c>
    </row>
    <row r="12" spans="1:16" ht="80.25" customHeight="1">
      <c r="A12" s="11" t="s">
        <v>134</v>
      </c>
      <c r="B12" s="27"/>
      <c r="C12" s="16"/>
      <c r="D12" s="35"/>
      <c r="E12" s="34"/>
      <c r="F12" s="63"/>
      <c r="G12" s="59">
        <f t="shared" si="0"/>
        <v>0</v>
      </c>
      <c r="H12" s="64" t="s">
        <v>131</v>
      </c>
    </row>
    <row r="13" spans="1:16" ht="50.1" customHeight="1">
      <c r="A13" s="11" t="s">
        <v>151</v>
      </c>
      <c r="B13" s="27"/>
      <c r="C13" s="16"/>
      <c r="D13" s="45"/>
      <c r="E13" s="32"/>
      <c r="F13" s="34"/>
      <c r="G13" s="59">
        <f t="shared" si="0"/>
        <v>0</v>
      </c>
      <c r="H13" s="64" t="s">
        <v>152</v>
      </c>
    </row>
    <row r="14" spans="1:16" ht="73.5" customHeight="1">
      <c r="A14" s="74"/>
      <c r="B14" s="75"/>
      <c r="C14" s="75"/>
      <c r="D14" s="75"/>
      <c r="E14" s="75"/>
      <c r="F14" s="48" t="s">
        <v>167</v>
      </c>
      <c r="G14" s="59">
        <f>'別紙（2.0％超部分算定シート）'!I4+'別紙（2.0％超部分算定シート）'!I5+'別紙（2.0％超部分算定シート）'!I6</f>
        <v>0</v>
      </c>
      <c r="H14" s="64" t="s">
        <v>171</v>
      </c>
      <c r="M14" s="47">
        <v>4</v>
      </c>
      <c r="N14" s="47">
        <v>3</v>
      </c>
      <c r="O14" s="47">
        <v>2</v>
      </c>
      <c r="P14" s="47">
        <v>1</v>
      </c>
    </row>
    <row r="15" spans="1:16" ht="55.5" customHeight="1">
      <c r="A15" s="67" t="s">
        <v>157</v>
      </c>
      <c r="B15" s="68"/>
      <c r="C15" s="68"/>
      <c r="D15" s="68"/>
      <c r="E15" s="68"/>
      <c r="F15" s="68"/>
      <c r="G15" s="69"/>
    </row>
    <row r="16" spans="1:16" s="31" customFormat="1" ht="72.75" customHeight="1">
      <c r="A16" s="29" t="s">
        <v>116</v>
      </c>
      <c r="B16" s="30" t="s">
        <v>100</v>
      </c>
      <c r="C16" s="30" t="s">
        <v>150</v>
      </c>
      <c r="D16" s="30" t="s">
        <v>99</v>
      </c>
      <c r="E16" s="30" t="s">
        <v>114</v>
      </c>
      <c r="F16" s="77" t="s">
        <v>121</v>
      </c>
      <c r="G16" s="78"/>
      <c r="H16" s="65" t="s">
        <v>101</v>
      </c>
    </row>
    <row r="17" spans="1:8" ht="50.25" customHeight="1">
      <c r="A17" s="11" t="s">
        <v>154</v>
      </c>
      <c r="B17" s="27"/>
      <c r="C17" s="16"/>
      <c r="D17" s="35"/>
      <c r="E17" s="16"/>
      <c r="F17" s="34"/>
      <c r="G17" s="59">
        <f t="shared" ref="G17:G44" si="1">B17*C17*D17</f>
        <v>0</v>
      </c>
      <c r="H17" s="64" t="s">
        <v>123</v>
      </c>
    </row>
    <row r="18" spans="1:8" ht="57" customHeight="1">
      <c r="A18" s="11" t="s">
        <v>155</v>
      </c>
      <c r="B18" s="27"/>
      <c r="C18" s="16"/>
      <c r="D18" s="35"/>
      <c r="E18" s="16"/>
      <c r="F18" s="34"/>
      <c r="G18" s="59">
        <f t="shared" si="1"/>
        <v>0</v>
      </c>
      <c r="H18" s="64" t="s">
        <v>124</v>
      </c>
    </row>
    <row r="19" spans="1:8" ht="80.25" customHeight="1">
      <c r="A19" s="11" t="s">
        <v>134</v>
      </c>
      <c r="B19" s="27"/>
      <c r="C19" s="16"/>
      <c r="D19" s="35"/>
      <c r="E19" s="34"/>
      <c r="F19" s="63"/>
      <c r="G19" s="59">
        <f t="shared" si="1"/>
        <v>0</v>
      </c>
      <c r="H19" s="64" t="s">
        <v>131</v>
      </c>
    </row>
    <row r="20" spans="1:8" ht="50.1" customHeight="1">
      <c r="A20" s="11" t="s">
        <v>151</v>
      </c>
      <c r="B20" s="27"/>
      <c r="C20" s="16"/>
      <c r="D20" s="45"/>
      <c r="E20" s="32"/>
      <c r="F20" s="34"/>
      <c r="G20" s="59">
        <f t="shared" si="1"/>
        <v>0</v>
      </c>
      <c r="H20" s="64" t="s">
        <v>152</v>
      </c>
    </row>
    <row r="21" spans="1:8" s="31" customFormat="1" ht="72.75" customHeight="1">
      <c r="A21" s="29" t="s">
        <v>115</v>
      </c>
      <c r="B21" s="30" t="s">
        <v>100</v>
      </c>
      <c r="C21" s="30" t="s">
        <v>150</v>
      </c>
      <c r="D21" s="30" t="s">
        <v>99</v>
      </c>
      <c r="E21" s="30" t="s">
        <v>114</v>
      </c>
      <c r="F21" s="77" t="s">
        <v>121</v>
      </c>
      <c r="G21" s="78"/>
      <c r="H21" s="65" t="s">
        <v>101</v>
      </c>
    </row>
    <row r="22" spans="1:8" ht="50.25" customHeight="1">
      <c r="A22" s="11" t="s">
        <v>154</v>
      </c>
      <c r="B22" s="27"/>
      <c r="C22" s="16"/>
      <c r="D22" s="35"/>
      <c r="E22" s="16"/>
      <c r="F22" s="34"/>
      <c r="G22" s="59">
        <f t="shared" si="1"/>
        <v>0</v>
      </c>
      <c r="H22" s="64" t="s">
        <v>123</v>
      </c>
    </row>
    <row r="23" spans="1:8" ht="57" customHeight="1">
      <c r="A23" s="11" t="s">
        <v>155</v>
      </c>
      <c r="B23" s="27"/>
      <c r="C23" s="16"/>
      <c r="D23" s="35"/>
      <c r="E23" s="16"/>
      <c r="F23" s="34"/>
      <c r="G23" s="59">
        <f t="shared" si="1"/>
        <v>0</v>
      </c>
      <c r="H23" s="64" t="s">
        <v>124</v>
      </c>
    </row>
    <row r="24" spans="1:8" ht="80.25" customHeight="1">
      <c r="A24" s="11" t="s">
        <v>134</v>
      </c>
      <c r="B24" s="27"/>
      <c r="C24" s="16"/>
      <c r="D24" s="35"/>
      <c r="E24" s="34"/>
      <c r="F24" s="63"/>
      <c r="G24" s="59">
        <f t="shared" si="1"/>
        <v>0</v>
      </c>
      <c r="H24" s="64" t="s">
        <v>131</v>
      </c>
    </row>
    <row r="25" spans="1:8" ht="50.1" customHeight="1">
      <c r="A25" s="11" t="s">
        <v>151</v>
      </c>
      <c r="B25" s="27"/>
      <c r="C25" s="16"/>
      <c r="D25" s="45"/>
      <c r="E25" s="32"/>
      <c r="F25" s="34"/>
      <c r="G25" s="59">
        <f t="shared" ref="G25" si="2">B25*C25*D25</f>
        <v>0</v>
      </c>
      <c r="H25" s="64" t="s">
        <v>152</v>
      </c>
    </row>
    <row r="26" spans="1:8" s="31" customFormat="1" ht="72.75" customHeight="1">
      <c r="A26" s="29" t="s">
        <v>137</v>
      </c>
      <c r="B26" s="30" t="s">
        <v>100</v>
      </c>
      <c r="C26" s="30" t="s">
        <v>150</v>
      </c>
      <c r="D26" s="30" t="s">
        <v>99</v>
      </c>
      <c r="E26" s="30" t="s">
        <v>114</v>
      </c>
      <c r="F26" s="77" t="s">
        <v>121</v>
      </c>
      <c r="G26" s="78"/>
      <c r="H26" s="65" t="s">
        <v>101</v>
      </c>
    </row>
    <row r="27" spans="1:8" ht="50.25" customHeight="1">
      <c r="A27" s="11" t="s">
        <v>154</v>
      </c>
      <c r="B27" s="27"/>
      <c r="C27" s="16"/>
      <c r="D27" s="35"/>
      <c r="E27" s="16"/>
      <c r="F27" s="34"/>
      <c r="G27" s="59">
        <f t="shared" si="1"/>
        <v>0</v>
      </c>
      <c r="H27" s="64" t="s">
        <v>123</v>
      </c>
    </row>
    <row r="28" spans="1:8" ht="57" customHeight="1">
      <c r="A28" s="11" t="s">
        <v>155</v>
      </c>
      <c r="B28" s="27"/>
      <c r="C28" s="16"/>
      <c r="D28" s="35"/>
      <c r="E28" s="16"/>
      <c r="F28" s="34"/>
      <c r="G28" s="59">
        <f t="shared" si="1"/>
        <v>0</v>
      </c>
      <c r="H28" s="64" t="s">
        <v>124</v>
      </c>
    </row>
    <row r="29" spans="1:8" ht="80.25" customHeight="1">
      <c r="A29" s="11" t="s">
        <v>134</v>
      </c>
      <c r="B29" s="27"/>
      <c r="C29" s="16"/>
      <c r="D29" s="35"/>
      <c r="E29" s="34"/>
      <c r="F29" s="63"/>
      <c r="G29" s="59">
        <f t="shared" si="1"/>
        <v>0</v>
      </c>
      <c r="H29" s="64" t="s">
        <v>131</v>
      </c>
    </row>
    <row r="30" spans="1:8" ht="50.1" customHeight="1">
      <c r="A30" s="11" t="s">
        <v>151</v>
      </c>
      <c r="B30" s="27"/>
      <c r="C30" s="16"/>
      <c r="D30" s="45"/>
      <c r="E30" s="32"/>
      <c r="F30" s="34"/>
      <c r="G30" s="59">
        <f t="shared" si="1"/>
        <v>0</v>
      </c>
      <c r="H30" s="64" t="s">
        <v>152</v>
      </c>
    </row>
    <row r="31" spans="1:8" s="31" customFormat="1" ht="72.75" customHeight="1">
      <c r="A31" s="29" t="s">
        <v>138</v>
      </c>
      <c r="B31" s="30" t="s">
        <v>100</v>
      </c>
      <c r="C31" s="30" t="s">
        <v>150</v>
      </c>
      <c r="D31" s="30" t="s">
        <v>99</v>
      </c>
      <c r="E31" s="30" t="s">
        <v>114</v>
      </c>
      <c r="F31" s="77" t="s">
        <v>121</v>
      </c>
      <c r="G31" s="78"/>
      <c r="H31" s="65" t="s">
        <v>101</v>
      </c>
    </row>
    <row r="32" spans="1:8" ht="50.25" customHeight="1">
      <c r="A32" s="11" t="s">
        <v>154</v>
      </c>
      <c r="B32" s="27"/>
      <c r="C32" s="16"/>
      <c r="D32" s="35"/>
      <c r="E32" s="16"/>
      <c r="F32" s="34"/>
      <c r="G32" s="59">
        <f t="shared" si="1"/>
        <v>0</v>
      </c>
      <c r="H32" s="64" t="s">
        <v>123</v>
      </c>
    </row>
    <row r="33" spans="1:8" ht="57" customHeight="1">
      <c r="A33" s="11" t="s">
        <v>155</v>
      </c>
      <c r="B33" s="27"/>
      <c r="C33" s="16"/>
      <c r="D33" s="35"/>
      <c r="E33" s="16"/>
      <c r="F33" s="34"/>
      <c r="G33" s="59">
        <f t="shared" si="1"/>
        <v>0</v>
      </c>
      <c r="H33" s="64" t="s">
        <v>124</v>
      </c>
    </row>
    <row r="34" spans="1:8" ht="80.25" customHeight="1">
      <c r="A34" s="11" t="s">
        <v>134</v>
      </c>
      <c r="B34" s="27"/>
      <c r="C34" s="16"/>
      <c r="D34" s="35"/>
      <c r="E34" s="34"/>
      <c r="F34" s="63"/>
      <c r="G34" s="59">
        <f t="shared" si="1"/>
        <v>0</v>
      </c>
      <c r="H34" s="64" t="s">
        <v>131</v>
      </c>
    </row>
    <row r="35" spans="1:8" ht="50.1" customHeight="1">
      <c r="A35" s="11" t="s">
        <v>151</v>
      </c>
      <c r="B35" s="27"/>
      <c r="C35" s="16"/>
      <c r="D35" s="45"/>
      <c r="E35" s="32"/>
      <c r="F35" s="34"/>
      <c r="G35" s="59">
        <f t="shared" si="1"/>
        <v>0</v>
      </c>
      <c r="H35" s="64" t="s">
        <v>152</v>
      </c>
    </row>
    <row r="36" spans="1:8" s="31" customFormat="1" ht="72.75" customHeight="1">
      <c r="A36" s="29" t="s">
        <v>139</v>
      </c>
      <c r="B36" s="30" t="s">
        <v>100</v>
      </c>
      <c r="C36" s="30" t="s">
        <v>150</v>
      </c>
      <c r="D36" s="30" t="s">
        <v>99</v>
      </c>
      <c r="E36" s="30" t="s">
        <v>114</v>
      </c>
      <c r="F36" s="77" t="s">
        <v>121</v>
      </c>
      <c r="G36" s="78"/>
      <c r="H36" s="65" t="s">
        <v>101</v>
      </c>
    </row>
    <row r="37" spans="1:8" ht="50.25" customHeight="1">
      <c r="A37" s="11" t="s">
        <v>154</v>
      </c>
      <c r="B37" s="27"/>
      <c r="C37" s="16"/>
      <c r="D37" s="35"/>
      <c r="E37" s="16"/>
      <c r="F37" s="34"/>
      <c r="G37" s="59">
        <f t="shared" si="1"/>
        <v>0</v>
      </c>
      <c r="H37" s="64" t="s">
        <v>123</v>
      </c>
    </row>
    <row r="38" spans="1:8" ht="57" customHeight="1">
      <c r="A38" s="11" t="s">
        <v>155</v>
      </c>
      <c r="B38" s="27"/>
      <c r="C38" s="16"/>
      <c r="D38" s="35"/>
      <c r="E38" s="16"/>
      <c r="F38" s="34"/>
      <c r="G38" s="59">
        <f t="shared" si="1"/>
        <v>0</v>
      </c>
      <c r="H38" s="64" t="s">
        <v>124</v>
      </c>
    </row>
    <row r="39" spans="1:8" ht="80.25" customHeight="1">
      <c r="A39" s="11" t="s">
        <v>134</v>
      </c>
      <c r="B39" s="27"/>
      <c r="C39" s="16"/>
      <c r="D39" s="35"/>
      <c r="E39" s="34"/>
      <c r="F39" s="63"/>
      <c r="G39" s="59">
        <f t="shared" si="1"/>
        <v>0</v>
      </c>
      <c r="H39" s="64" t="s">
        <v>131</v>
      </c>
    </row>
    <row r="40" spans="1:8" ht="50.1" customHeight="1">
      <c r="A40" s="11" t="s">
        <v>151</v>
      </c>
      <c r="B40" s="27"/>
      <c r="C40" s="16"/>
      <c r="D40" s="45"/>
      <c r="E40" s="32"/>
      <c r="F40" s="34"/>
      <c r="G40" s="59">
        <f t="shared" si="1"/>
        <v>0</v>
      </c>
      <c r="H40" s="64" t="s">
        <v>152</v>
      </c>
    </row>
    <row r="41" spans="1:8" s="31" customFormat="1" ht="89.25" customHeight="1">
      <c r="A41" s="29" t="s">
        <v>168</v>
      </c>
      <c r="B41" s="30" t="s">
        <v>100</v>
      </c>
      <c r="C41" s="30" t="s">
        <v>150</v>
      </c>
      <c r="D41" s="30" t="s">
        <v>99</v>
      </c>
      <c r="E41" s="30" t="s">
        <v>114</v>
      </c>
      <c r="F41" s="77" t="s">
        <v>121</v>
      </c>
      <c r="G41" s="78"/>
      <c r="H41" s="65" t="s">
        <v>101</v>
      </c>
    </row>
    <row r="42" spans="1:8" ht="50.25" customHeight="1">
      <c r="A42" s="11" t="s">
        <v>154</v>
      </c>
      <c r="B42" s="27"/>
      <c r="C42" s="16"/>
      <c r="D42" s="35"/>
      <c r="E42" s="16"/>
      <c r="F42" s="34"/>
      <c r="G42" s="59">
        <f t="shared" si="1"/>
        <v>0</v>
      </c>
      <c r="H42" s="64" t="s">
        <v>123</v>
      </c>
    </row>
    <row r="43" spans="1:8" ht="57" customHeight="1">
      <c r="A43" s="11" t="s">
        <v>155</v>
      </c>
      <c r="B43" s="27"/>
      <c r="C43" s="16"/>
      <c r="D43" s="35"/>
      <c r="E43" s="16"/>
      <c r="F43" s="34"/>
      <c r="G43" s="59">
        <f t="shared" si="1"/>
        <v>0</v>
      </c>
      <c r="H43" s="64" t="s">
        <v>124</v>
      </c>
    </row>
    <row r="44" spans="1:8" ht="80.25" customHeight="1">
      <c r="A44" s="11" t="s">
        <v>134</v>
      </c>
      <c r="B44" s="27"/>
      <c r="C44" s="16"/>
      <c r="D44" s="35"/>
      <c r="E44" s="34"/>
      <c r="F44" s="63"/>
      <c r="G44" s="59">
        <f t="shared" si="1"/>
        <v>0</v>
      </c>
      <c r="H44" s="64" t="s">
        <v>131</v>
      </c>
    </row>
    <row r="45" spans="1:8" ht="50.1" customHeight="1">
      <c r="A45" s="11" t="s">
        <v>151</v>
      </c>
      <c r="B45" s="27"/>
      <c r="C45" s="16"/>
      <c r="D45" s="45"/>
      <c r="E45" s="32"/>
      <c r="F45" s="34"/>
      <c r="G45" s="59">
        <f t="shared" ref="G45" si="3">B45*C45*D45</f>
        <v>0</v>
      </c>
      <c r="H45" s="64" t="s">
        <v>152</v>
      </c>
    </row>
  </sheetData>
  <mergeCells count="13">
    <mergeCell ref="F41:G41"/>
    <mergeCell ref="F16:G16"/>
    <mergeCell ref="F21:G21"/>
    <mergeCell ref="F26:G26"/>
    <mergeCell ref="F31:G31"/>
    <mergeCell ref="F36:G36"/>
    <mergeCell ref="A15:G15"/>
    <mergeCell ref="F8:G8"/>
    <mergeCell ref="A2:G2"/>
    <mergeCell ref="A14:E14"/>
    <mergeCell ref="B8:E8"/>
    <mergeCell ref="F9:G9"/>
    <mergeCell ref="A5:D5"/>
  </mergeCells>
  <phoneticPr fontId="35"/>
  <conditionalFormatting sqref="A10:A15">
    <cfRule type="expression" dxfId="33" priority="37">
      <formula>#REF!="×"</formula>
    </cfRule>
  </conditionalFormatting>
  <conditionalFormatting sqref="A17:A20">
    <cfRule type="expression" dxfId="32" priority="14">
      <formula>#REF!="×"</formula>
    </cfRule>
  </conditionalFormatting>
  <conditionalFormatting sqref="A22:A25">
    <cfRule type="expression" dxfId="31" priority="12">
      <formula>#REF!="×"</formula>
    </cfRule>
  </conditionalFormatting>
  <conditionalFormatting sqref="A27:A30">
    <cfRule type="expression" dxfId="30" priority="10">
      <formula>#REF!="×"</formula>
    </cfRule>
  </conditionalFormatting>
  <conditionalFormatting sqref="A32:A35">
    <cfRule type="expression" dxfId="29" priority="8">
      <formula>#REF!="×"</formula>
    </cfRule>
  </conditionalFormatting>
  <conditionalFormatting sqref="A37:A40">
    <cfRule type="expression" dxfId="28" priority="6">
      <formula>#REF!="×"</formula>
    </cfRule>
  </conditionalFormatting>
  <conditionalFormatting sqref="A42:A45">
    <cfRule type="expression" dxfId="27" priority="4">
      <formula>#REF!="×"</formula>
    </cfRule>
  </conditionalFormatting>
  <conditionalFormatting sqref="B13:D13">
    <cfRule type="expression" dxfId="26" priority="16">
      <formula>$F$2="×"</formula>
    </cfRule>
  </conditionalFormatting>
  <conditionalFormatting sqref="B20:D20">
    <cfRule type="expression" dxfId="25" priority="13">
      <formula>$F$2="×"</formula>
    </cfRule>
  </conditionalFormatting>
  <conditionalFormatting sqref="B25:D25">
    <cfRule type="expression" dxfId="24" priority="11">
      <formula>$F$2="×"</formula>
    </cfRule>
  </conditionalFormatting>
  <conditionalFormatting sqref="B30:D30">
    <cfRule type="expression" dxfId="23" priority="9">
      <formula>$F$2="×"</formula>
    </cfRule>
  </conditionalFormatting>
  <conditionalFormatting sqref="B35:D35">
    <cfRule type="expression" dxfId="22" priority="7">
      <formula>$F$2="×"</formula>
    </cfRule>
  </conditionalFormatting>
  <conditionalFormatting sqref="B40:D40">
    <cfRule type="expression" dxfId="21" priority="5">
      <formula>$F$2="×"</formula>
    </cfRule>
  </conditionalFormatting>
  <conditionalFormatting sqref="B45:D45">
    <cfRule type="expression" dxfId="20" priority="3">
      <formula>$F$2="×"</formula>
    </cfRule>
  </conditionalFormatting>
  <conditionalFormatting sqref="B10:E11 B12:D12 B17:E18 B19:D19 B22:E23 B24:D24 B27:E28 B29:D29 B32:E33 B34:D34 B37:E38 B39:D39 B42:E43 B44:D44">
    <cfRule type="expression" dxfId="19" priority="162">
      <formula>#REF!="×"</formula>
    </cfRule>
  </conditionalFormatting>
  <conditionalFormatting sqref="E6">
    <cfRule type="containsText" dxfId="18" priority="1" operator="containsText" text="返還有り">
      <formula>NOT(ISERROR(SEARCH("返還有り",E6)))</formula>
    </cfRule>
  </conditionalFormatting>
  <conditionalFormatting sqref="F14">
    <cfRule type="expression" dxfId="17" priority="2">
      <formula>#REF!="×"</formula>
    </cfRule>
  </conditionalFormatting>
  <conditionalFormatting sqref="G10:G14 E13 G17:G20 E20 G22:G25 E25 G27:G30 E30 G32:G35 E35 G37:G40 E40 G42:G45 E45">
    <cfRule type="expression" dxfId="16" priority="39">
      <formula>#REF!="×"</formula>
    </cfRule>
  </conditionalFormatting>
  <dataValidations count="2">
    <dataValidation type="list" allowBlank="1" showInputMessage="1" showErrorMessage="1" sqref="D13 D20 D25 D30 D35 D40 D45" xr:uid="{C353BEDA-2206-4621-9378-BF7CF410F7AC}">
      <formula1>$M$14:$R$14</formula1>
    </dataValidation>
    <dataValidation type="list" allowBlank="1" showInputMessage="1" showErrorMessage="1" sqref="E5" xr:uid="{235B7700-0861-4FB5-ADAC-0C3987A9BC2E}">
      <formula1>$I$5:$J$5</formula1>
    </dataValidation>
  </dataValidations>
  <printOptions horizontalCentered="1"/>
  <pageMargins left="0.70866141732283472" right="0.70866141732283472" top="0.74803149606299213" bottom="0.55118110236220474" header="0.31496062992125984" footer="0.31496062992125984"/>
  <pageSetup paperSize="9" scale="56"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B6" sqref="B6:H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4" t="s">
        <v>173</v>
      </c>
      <c r="B1" s="80" t="s">
        <v>130</v>
      </c>
      <c r="C1" s="81"/>
      <c r="D1" s="81"/>
      <c r="E1" s="81"/>
      <c r="F1" s="81"/>
      <c r="G1" s="81"/>
      <c r="H1" s="81"/>
      <c r="I1" s="24"/>
    </row>
    <row r="2" spans="1:10" ht="41.25" customHeight="1">
      <c r="A2" s="70" t="s">
        <v>113</v>
      </c>
      <c r="B2" s="76"/>
      <c r="C2" s="76"/>
      <c r="D2" s="76"/>
      <c r="E2" s="76"/>
      <c r="F2" s="76"/>
      <c r="G2" s="76"/>
      <c r="H2" s="76"/>
      <c r="I2" s="82" t="s">
        <v>55</v>
      </c>
      <c r="J2" s="8"/>
    </row>
    <row r="3" spans="1:10" ht="72.75" customHeight="1">
      <c r="A3" s="9" t="s">
        <v>128</v>
      </c>
      <c r="B3" s="13" t="s">
        <v>104</v>
      </c>
      <c r="C3" s="13" t="s">
        <v>105</v>
      </c>
      <c r="D3" s="13" t="s">
        <v>103</v>
      </c>
      <c r="E3" s="13" t="s">
        <v>107</v>
      </c>
      <c r="F3" s="13" t="s">
        <v>108</v>
      </c>
      <c r="G3" s="13" t="s">
        <v>110</v>
      </c>
      <c r="H3" s="13" t="s">
        <v>109</v>
      </c>
      <c r="I3" s="83"/>
      <c r="J3" s="15" t="s">
        <v>101</v>
      </c>
    </row>
    <row r="4" spans="1:10" ht="84.75" customHeight="1">
      <c r="A4" s="11" t="s">
        <v>125</v>
      </c>
      <c r="B4" s="16"/>
      <c r="C4" s="16"/>
      <c r="D4" s="60" t="e">
        <f>C4/B4-1</f>
        <v>#DIV/0!</v>
      </c>
      <c r="E4" s="61" t="e">
        <f>(D4-0.02)*B4</f>
        <v>#DIV/0!</v>
      </c>
      <c r="F4" s="25"/>
      <c r="G4" s="33"/>
      <c r="H4" s="26"/>
      <c r="I4" s="59">
        <f>F4*G4*H4</f>
        <v>0</v>
      </c>
      <c r="J4" s="15"/>
    </row>
    <row r="5" spans="1:10" ht="93.75" customHeight="1">
      <c r="A5" s="11" t="s">
        <v>126</v>
      </c>
      <c r="B5" s="16"/>
      <c r="C5" s="16"/>
      <c r="D5" s="60" t="e">
        <f>C5/B5-1</f>
        <v>#DIV/0!</v>
      </c>
      <c r="E5" s="61" t="e">
        <f>(D5-0.02)*B5</f>
        <v>#DIV/0!</v>
      </c>
      <c r="F5" s="25"/>
      <c r="G5" s="33"/>
      <c r="H5" s="26"/>
      <c r="I5" s="59">
        <f>F5*G5*H5</f>
        <v>0</v>
      </c>
      <c r="J5" s="15"/>
    </row>
    <row r="6" spans="1:10" ht="90" customHeight="1">
      <c r="A6" s="11" t="s">
        <v>127</v>
      </c>
      <c r="B6" s="84"/>
      <c r="C6" s="85"/>
      <c r="D6" s="85"/>
      <c r="E6" s="85"/>
      <c r="F6" s="85"/>
      <c r="G6" s="85"/>
      <c r="H6" s="85"/>
      <c r="I6" s="16"/>
      <c r="J6" s="15"/>
    </row>
    <row r="7" spans="1:10" ht="60.75" customHeight="1">
      <c r="A7" s="86" t="s">
        <v>129</v>
      </c>
      <c r="B7" s="87"/>
      <c r="C7" s="87"/>
      <c r="D7" s="87"/>
      <c r="E7" s="87"/>
      <c r="F7" s="87"/>
      <c r="G7" s="87"/>
      <c r="H7" s="87"/>
      <c r="I7" s="87"/>
    </row>
    <row r="9" spans="1:10">
      <c r="A9" s="37"/>
    </row>
  </sheetData>
  <mergeCells count="5">
    <mergeCell ref="A2:H2"/>
    <mergeCell ref="B1:H1"/>
    <mergeCell ref="I2:I3"/>
    <mergeCell ref="B6:H6"/>
    <mergeCell ref="A7:I7"/>
  </mergeCells>
  <phoneticPr fontId="35"/>
  <conditionalFormatting sqref="A4:H5 I4:I6 A6:B6">
    <cfRule type="expression" dxfId="15"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2.8">
      <c r="A2" s="88">
        <f>【総額及び平均額】賃上げ支援事業実績報告書!$E3</f>
        <v>0</v>
      </c>
      <c r="B2" s="88">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9"/>
      <c r="B3" s="89"/>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f>【総額及び平均額】賃上げ支援事業実績報告書!$G16</f>
        <v>0</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view="pageBreakPreview" zoomScale="70" zoomScaleNormal="85" zoomScaleSheetLayoutView="70" workbookViewId="0">
      <selection activeCell="E4" sqref="E4"/>
    </sheetView>
  </sheetViews>
  <sheetFormatPr defaultColWidth="9" defaultRowHeight="16.2"/>
  <cols>
    <col min="1" max="1" width="46.88671875" style="6" customWidth="1"/>
    <col min="2" max="4" width="15.109375" style="14" customWidth="1"/>
    <col min="5" max="5" width="27.77734375" style="14" customWidth="1"/>
    <col min="6" max="6" width="87.44140625" style="6" customWidth="1"/>
    <col min="7" max="7" width="20.33203125" style="6" customWidth="1"/>
    <col min="8" max="8" width="208.33203125" style="64"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174</v>
      </c>
      <c r="B1" s="12"/>
      <c r="C1" s="12"/>
      <c r="D1" s="12"/>
      <c r="E1" s="12"/>
      <c r="F1" s="5"/>
      <c r="G1" s="24"/>
    </row>
    <row r="2" spans="1:14" ht="46.5" customHeight="1" thickBot="1">
      <c r="A2" s="72" t="s">
        <v>144</v>
      </c>
      <c r="B2" s="73"/>
      <c r="C2" s="73"/>
      <c r="D2" s="73"/>
      <c r="E2" s="73"/>
      <c r="F2" s="73"/>
      <c r="G2" s="73"/>
      <c r="H2" s="64" t="s">
        <v>51</v>
      </c>
    </row>
    <row r="3" spans="1:14" ht="34.5" customHeight="1">
      <c r="A3" s="17" t="s">
        <v>163</v>
      </c>
      <c r="B3" s="18"/>
      <c r="C3" s="18"/>
      <c r="D3" s="18"/>
      <c r="E3" s="52"/>
      <c r="F3" s="17" t="s">
        <v>119</v>
      </c>
      <c r="G3" s="55">
        <f>SUM($G$10:$G$14)</f>
        <v>0</v>
      </c>
      <c r="H3" s="64" t="s">
        <v>164</v>
      </c>
    </row>
    <row r="4" spans="1:14" ht="33" customHeight="1">
      <c r="A4" s="17" t="s">
        <v>147</v>
      </c>
      <c r="B4" s="18"/>
      <c r="C4" s="18"/>
      <c r="D4" s="18"/>
      <c r="E4" s="66">
        <f>'対象施設報告シート（法人単位）'!A2</f>
        <v>0</v>
      </c>
      <c r="F4" s="36" t="s">
        <v>118</v>
      </c>
      <c r="G4" s="56">
        <v>0</v>
      </c>
      <c r="H4" s="64" t="s">
        <v>170</v>
      </c>
    </row>
    <row r="5" spans="1:14" ht="45.75" customHeight="1">
      <c r="A5" s="79" t="s">
        <v>165</v>
      </c>
      <c r="B5" s="79"/>
      <c r="C5" s="79"/>
      <c r="D5" s="79"/>
      <c r="E5" s="53"/>
      <c r="F5" s="36" t="s">
        <v>142</v>
      </c>
      <c r="G5" s="57">
        <f>ROUNDDOWN(G3-G4,-3)</f>
        <v>0</v>
      </c>
      <c r="H5" s="64" t="s">
        <v>166</v>
      </c>
      <c r="I5" s="50" t="s">
        <v>160</v>
      </c>
      <c r="J5" s="50" t="s">
        <v>161</v>
      </c>
    </row>
    <row r="6" spans="1:14" ht="41.25" customHeight="1" thickBot="1">
      <c r="A6" s="17" t="s">
        <v>169</v>
      </c>
      <c r="B6" s="18"/>
      <c r="C6" s="18"/>
      <c r="D6" s="18"/>
      <c r="E6" s="51" t="str">
        <f>IF(G5&gt;=G6,"返還無し","返還有り")</f>
        <v>返還無し</v>
      </c>
      <c r="F6" s="17" t="s">
        <v>140</v>
      </c>
      <c r="G6" s="56">
        <f>'対象施設報告シート（法人単位）'!C52</f>
        <v>0</v>
      </c>
      <c r="H6" s="64" t="s">
        <v>149</v>
      </c>
    </row>
    <row r="7" spans="1:14" ht="26.25" customHeight="1" thickBot="1">
      <c r="A7" s="17" t="s">
        <v>62</v>
      </c>
      <c r="B7" s="18"/>
      <c r="C7" s="18"/>
      <c r="D7" s="18"/>
      <c r="E7" s="54">
        <f>G6-G7</f>
        <v>0</v>
      </c>
      <c r="F7" s="62" t="s">
        <v>117</v>
      </c>
      <c r="G7" s="58">
        <f>IF(ROUNDDOWN(G6-G5,-3)&lt;=0,0,ROUNDDOWN(G6-G5,-3))</f>
        <v>0</v>
      </c>
      <c r="H7" s="64" t="s">
        <v>122</v>
      </c>
    </row>
    <row r="8" spans="1:14" ht="41.25" customHeight="1">
      <c r="A8" s="46" t="s">
        <v>153</v>
      </c>
      <c r="B8" s="70" t="s">
        <v>156</v>
      </c>
      <c r="C8" s="76"/>
      <c r="D8" s="76"/>
      <c r="E8" s="71"/>
      <c r="F8" s="90" t="s">
        <v>135</v>
      </c>
      <c r="G8" s="91"/>
    </row>
    <row r="9" spans="1:14" s="31" customFormat="1" ht="66" customHeight="1">
      <c r="A9" s="29" t="s">
        <v>136</v>
      </c>
      <c r="B9" s="30" t="s">
        <v>100</v>
      </c>
      <c r="C9" s="30" t="s">
        <v>112</v>
      </c>
      <c r="D9" s="30" t="s">
        <v>99</v>
      </c>
      <c r="E9" s="30" t="s">
        <v>114</v>
      </c>
      <c r="F9" s="77" t="s">
        <v>121</v>
      </c>
      <c r="G9" s="78"/>
      <c r="H9" s="65" t="s">
        <v>101</v>
      </c>
    </row>
    <row r="10" spans="1:14" ht="50.25" customHeight="1">
      <c r="A10" s="11" t="s">
        <v>154</v>
      </c>
      <c r="B10" s="27"/>
      <c r="C10" s="16"/>
      <c r="D10" s="35"/>
      <c r="E10" s="16"/>
      <c r="F10" s="34"/>
      <c r="G10" s="59">
        <f>B10*C10*D10</f>
        <v>0</v>
      </c>
      <c r="H10" s="64" t="s">
        <v>123</v>
      </c>
    </row>
    <row r="11" spans="1:14" ht="57" customHeight="1">
      <c r="A11" s="11" t="s">
        <v>155</v>
      </c>
      <c r="B11" s="27"/>
      <c r="C11" s="16"/>
      <c r="D11" s="35"/>
      <c r="E11" s="16"/>
      <c r="F11" s="34"/>
      <c r="G11" s="59">
        <f t="shared" ref="G11:G12" si="0">B11*C11*D11</f>
        <v>0</v>
      </c>
      <c r="H11" s="64" t="s">
        <v>124</v>
      </c>
    </row>
    <row r="12" spans="1:14" ht="80.25" customHeight="1">
      <c r="A12" s="11" t="s">
        <v>134</v>
      </c>
      <c r="B12" s="27"/>
      <c r="C12" s="16"/>
      <c r="D12" s="35"/>
      <c r="E12" s="34"/>
      <c r="F12" s="63"/>
      <c r="G12" s="59">
        <f t="shared" si="0"/>
        <v>0</v>
      </c>
      <c r="H12" s="64" t="s">
        <v>131</v>
      </c>
    </row>
    <row r="13" spans="1:14" ht="41.25" customHeight="1">
      <c r="A13" s="11" t="s">
        <v>151</v>
      </c>
      <c r="B13" s="27"/>
      <c r="C13" s="16"/>
      <c r="D13" s="45"/>
      <c r="E13" s="32"/>
      <c r="F13" s="34"/>
      <c r="G13" s="59">
        <f>B13*C13*D13</f>
        <v>0</v>
      </c>
      <c r="H13" s="64" t="s">
        <v>152</v>
      </c>
      <c r="I13" s="28">
        <v>1</v>
      </c>
      <c r="J13" s="28">
        <v>2</v>
      </c>
      <c r="K13" s="28">
        <v>3</v>
      </c>
      <c r="L13" s="28">
        <v>4</v>
      </c>
      <c r="M13" s="28"/>
      <c r="N13" s="28"/>
    </row>
    <row r="14" spans="1:14" ht="73.5" customHeight="1">
      <c r="A14" s="74"/>
      <c r="B14" s="75"/>
      <c r="C14" s="75"/>
      <c r="D14" s="75"/>
      <c r="E14" s="75"/>
      <c r="F14" s="48" t="s">
        <v>167</v>
      </c>
      <c r="G14" s="59">
        <f>'別紙（2.0％超部分算定シート）（法人単位）'!I4+'別紙（2.0％超部分算定シート）（法人単位）'!I5+'別紙（2.0％超部分算定シート）（法人単位）'!I6</f>
        <v>0</v>
      </c>
      <c r="H14" s="64" t="s">
        <v>171</v>
      </c>
    </row>
    <row r="15" spans="1:14" ht="55.5" customHeight="1">
      <c r="A15" s="67" t="s">
        <v>158</v>
      </c>
      <c r="B15" s="68"/>
      <c r="C15" s="68"/>
      <c r="D15" s="68"/>
      <c r="E15" s="68"/>
      <c r="F15" s="68"/>
      <c r="G15" s="69"/>
    </row>
    <row r="16" spans="1:14" s="31" customFormat="1" ht="72.75" customHeight="1">
      <c r="A16" s="29" t="s">
        <v>116</v>
      </c>
      <c r="B16" s="30" t="s">
        <v>100</v>
      </c>
      <c r="C16" s="30" t="s">
        <v>150</v>
      </c>
      <c r="D16" s="30" t="s">
        <v>99</v>
      </c>
      <c r="E16" s="30" t="s">
        <v>106</v>
      </c>
      <c r="F16" s="77" t="s">
        <v>55</v>
      </c>
      <c r="G16" s="78"/>
      <c r="H16" s="65" t="s">
        <v>101</v>
      </c>
    </row>
    <row r="17" spans="1:14" ht="34.5" customHeight="1">
      <c r="A17" s="11" t="s">
        <v>154</v>
      </c>
      <c r="B17" s="27"/>
      <c r="C17" s="16"/>
      <c r="D17" s="35"/>
      <c r="E17" s="16"/>
      <c r="F17" s="34"/>
      <c r="G17" s="59">
        <f>B17*C17*D17</f>
        <v>0</v>
      </c>
      <c r="H17" s="64" t="s">
        <v>123</v>
      </c>
    </row>
    <row r="18" spans="1:14" ht="50.25" customHeight="1">
      <c r="A18" s="11" t="s">
        <v>155</v>
      </c>
      <c r="B18" s="27"/>
      <c r="C18" s="16"/>
      <c r="D18" s="35"/>
      <c r="E18" s="16"/>
      <c r="F18" s="34"/>
      <c r="G18" s="59">
        <f t="shared" ref="G18:G19" si="1">B18*C18*D18</f>
        <v>0</v>
      </c>
      <c r="H18" s="64" t="s">
        <v>124</v>
      </c>
    </row>
    <row r="19" spans="1:14" ht="80.25" customHeight="1">
      <c r="A19" s="11" t="s">
        <v>134</v>
      </c>
      <c r="B19" s="27"/>
      <c r="C19" s="16"/>
      <c r="D19" s="35"/>
      <c r="E19" s="34"/>
      <c r="F19" s="63"/>
      <c r="G19" s="59">
        <f t="shared" si="1"/>
        <v>0</v>
      </c>
      <c r="H19" s="64" t="s">
        <v>131</v>
      </c>
    </row>
    <row r="20" spans="1:14" ht="33" customHeight="1">
      <c r="A20" s="11" t="s">
        <v>151</v>
      </c>
      <c r="B20" s="27"/>
      <c r="C20" s="16"/>
      <c r="D20" s="45"/>
      <c r="E20" s="32"/>
      <c r="F20" s="34"/>
      <c r="G20" s="59">
        <f>B20*C20*D20</f>
        <v>0</v>
      </c>
      <c r="H20" s="64" t="s">
        <v>152</v>
      </c>
      <c r="I20" s="28">
        <v>1</v>
      </c>
      <c r="J20" s="28">
        <v>2</v>
      </c>
      <c r="K20" s="28">
        <v>3</v>
      </c>
      <c r="L20" s="28">
        <v>4</v>
      </c>
      <c r="M20" s="28"/>
      <c r="N20" s="28"/>
    </row>
    <row r="21" spans="1:14" s="31" customFormat="1" ht="72.75" customHeight="1">
      <c r="A21" s="29" t="s">
        <v>115</v>
      </c>
      <c r="B21" s="30" t="s">
        <v>100</v>
      </c>
      <c r="C21" s="30" t="s">
        <v>150</v>
      </c>
      <c r="D21" s="30" t="s">
        <v>99</v>
      </c>
      <c r="E21" s="30" t="s">
        <v>106</v>
      </c>
      <c r="F21" s="77" t="s">
        <v>55</v>
      </c>
      <c r="G21" s="78"/>
      <c r="H21" s="65" t="s">
        <v>101</v>
      </c>
    </row>
    <row r="22" spans="1:14" ht="41.25" customHeight="1">
      <c r="A22" s="11" t="s">
        <v>154</v>
      </c>
      <c r="B22" s="27"/>
      <c r="C22" s="16"/>
      <c r="D22" s="35"/>
      <c r="E22" s="16"/>
      <c r="F22" s="34"/>
      <c r="G22" s="59">
        <f>B22*C22*D22</f>
        <v>0</v>
      </c>
      <c r="H22" s="64" t="s">
        <v>123</v>
      </c>
    </row>
    <row r="23" spans="1:14" ht="46.5" customHeight="1">
      <c r="A23" s="11" t="s">
        <v>155</v>
      </c>
      <c r="B23" s="27"/>
      <c r="C23" s="16"/>
      <c r="D23" s="35"/>
      <c r="E23" s="16"/>
      <c r="F23" s="34"/>
      <c r="G23" s="59">
        <f t="shared" ref="G23:G24" si="2">B23*C23*D23</f>
        <v>0</v>
      </c>
      <c r="H23" s="64" t="s">
        <v>124</v>
      </c>
    </row>
    <row r="24" spans="1:14" ht="80.25" customHeight="1">
      <c r="A24" s="11" t="s">
        <v>134</v>
      </c>
      <c r="B24" s="27"/>
      <c r="C24" s="16"/>
      <c r="D24" s="35"/>
      <c r="E24" s="34"/>
      <c r="F24" s="63"/>
      <c r="G24" s="59">
        <f t="shared" si="2"/>
        <v>0</v>
      </c>
      <c r="H24" s="64" t="s">
        <v>131</v>
      </c>
    </row>
    <row r="25" spans="1:14" ht="31.5" customHeight="1">
      <c r="A25" s="11" t="s">
        <v>151</v>
      </c>
      <c r="B25" s="27"/>
      <c r="C25" s="16"/>
      <c r="D25" s="45"/>
      <c r="E25" s="32"/>
      <c r="F25" s="34"/>
      <c r="G25" s="59">
        <f>B25*C25*D25</f>
        <v>0</v>
      </c>
      <c r="H25" s="64" t="s">
        <v>152</v>
      </c>
      <c r="I25" s="28">
        <v>1</v>
      </c>
      <c r="J25" s="28">
        <v>2</v>
      </c>
      <c r="K25" s="28">
        <v>3</v>
      </c>
      <c r="L25" s="28">
        <v>4</v>
      </c>
      <c r="M25" s="28"/>
      <c r="N25" s="28"/>
    </row>
    <row r="26" spans="1:14" s="31" customFormat="1" ht="72.75" customHeight="1">
      <c r="A26" s="29" t="s">
        <v>137</v>
      </c>
      <c r="B26" s="30" t="s">
        <v>100</v>
      </c>
      <c r="C26" s="30" t="s">
        <v>150</v>
      </c>
      <c r="D26" s="30" t="s">
        <v>99</v>
      </c>
      <c r="E26" s="30" t="s">
        <v>106</v>
      </c>
      <c r="F26" s="77" t="s">
        <v>55</v>
      </c>
      <c r="G26" s="78"/>
      <c r="H26" s="65" t="s">
        <v>101</v>
      </c>
    </row>
    <row r="27" spans="1:14" ht="50.25" customHeight="1">
      <c r="A27" s="11" t="s">
        <v>154</v>
      </c>
      <c r="B27" s="27"/>
      <c r="C27" s="16"/>
      <c r="D27" s="35"/>
      <c r="E27" s="16"/>
      <c r="F27" s="34"/>
      <c r="G27" s="59">
        <f>B27*C27*D27</f>
        <v>0</v>
      </c>
      <c r="H27" s="64" t="s">
        <v>123</v>
      </c>
    </row>
    <row r="28" spans="1:14" ht="57" customHeight="1">
      <c r="A28" s="11" t="s">
        <v>155</v>
      </c>
      <c r="B28" s="27"/>
      <c r="C28" s="16"/>
      <c r="D28" s="35"/>
      <c r="E28" s="16"/>
      <c r="F28" s="34"/>
      <c r="G28" s="59">
        <f t="shared" ref="G28:G29" si="3">B28*C28*D28</f>
        <v>0</v>
      </c>
      <c r="H28" s="64" t="s">
        <v>124</v>
      </c>
    </row>
    <row r="29" spans="1:14" ht="80.25" customHeight="1">
      <c r="A29" s="11" t="s">
        <v>134</v>
      </c>
      <c r="B29" s="27"/>
      <c r="C29" s="16"/>
      <c r="D29" s="35"/>
      <c r="E29" s="34"/>
      <c r="F29" s="63"/>
      <c r="G29" s="59">
        <f t="shared" si="3"/>
        <v>0</v>
      </c>
      <c r="H29" s="64" t="s">
        <v>131</v>
      </c>
    </row>
    <row r="30" spans="1:14" ht="41.25" customHeight="1">
      <c r="A30" s="11" t="s">
        <v>151</v>
      </c>
      <c r="B30" s="27"/>
      <c r="C30" s="16"/>
      <c r="D30" s="45"/>
      <c r="E30" s="32"/>
      <c r="F30" s="34"/>
      <c r="G30" s="59">
        <f>B30*C30*D30</f>
        <v>0</v>
      </c>
      <c r="H30" s="64" t="s">
        <v>152</v>
      </c>
      <c r="I30" s="28">
        <v>1</v>
      </c>
      <c r="J30" s="28">
        <v>2</v>
      </c>
      <c r="K30" s="28">
        <v>3</v>
      </c>
      <c r="L30" s="28">
        <v>4</v>
      </c>
      <c r="M30" s="28"/>
      <c r="N30" s="28"/>
    </row>
    <row r="31" spans="1:14" s="31" customFormat="1" ht="72.75" customHeight="1">
      <c r="A31" s="29" t="s">
        <v>138</v>
      </c>
      <c r="B31" s="30" t="s">
        <v>100</v>
      </c>
      <c r="C31" s="30" t="s">
        <v>150</v>
      </c>
      <c r="D31" s="30" t="s">
        <v>99</v>
      </c>
      <c r="E31" s="30" t="s">
        <v>106</v>
      </c>
      <c r="F31" s="77" t="s">
        <v>55</v>
      </c>
      <c r="G31" s="78"/>
      <c r="H31" s="65" t="s">
        <v>101</v>
      </c>
    </row>
    <row r="32" spans="1:14" ht="50.25" customHeight="1">
      <c r="A32" s="11" t="s">
        <v>154</v>
      </c>
      <c r="B32" s="27"/>
      <c r="C32" s="16"/>
      <c r="D32" s="35"/>
      <c r="E32" s="16"/>
      <c r="F32" s="34"/>
      <c r="G32" s="59">
        <f>B32*C32*D32</f>
        <v>0</v>
      </c>
      <c r="H32" s="64" t="s">
        <v>123</v>
      </c>
    </row>
    <row r="33" spans="1:14" ht="57" customHeight="1">
      <c r="A33" s="11" t="s">
        <v>155</v>
      </c>
      <c r="B33" s="27"/>
      <c r="C33" s="16"/>
      <c r="D33" s="35"/>
      <c r="E33" s="16"/>
      <c r="F33" s="34"/>
      <c r="G33" s="59">
        <f t="shared" ref="G33:G34" si="4">B33*C33*D33</f>
        <v>0</v>
      </c>
      <c r="H33" s="64" t="s">
        <v>124</v>
      </c>
    </row>
    <row r="34" spans="1:14" ht="80.25" customHeight="1">
      <c r="A34" s="11" t="s">
        <v>134</v>
      </c>
      <c r="B34" s="27"/>
      <c r="C34" s="16"/>
      <c r="D34" s="35"/>
      <c r="E34" s="34"/>
      <c r="F34" s="63"/>
      <c r="G34" s="59">
        <f t="shared" si="4"/>
        <v>0</v>
      </c>
      <c r="H34" s="64" t="s">
        <v>131</v>
      </c>
    </row>
    <row r="35" spans="1:14" ht="41.25" customHeight="1">
      <c r="A35" s="11" t="s">
        <v>151</v>
      </c>
      <c r="B35" s="27"/>
      <c r="C35" s="16"/>
      <c r="D35" s="45"/>
      <c r="E35" s="32"/>
      <c r="F35" s="34"/>
      <c r="G35" s="59">
        <f>B35*C35*D35</f>
        <v>0</v>
      </c>
      <c r="H35" s="64" t="s">
        <v>152</v>
      </c>
      <c r="I35" s="28">
        <v>1</v>
      </c>
      <c r="J35" s="28">
        <v>2</v>
      </c>
      <c r="K35" s="28">
        <v>3</v>
      </c>
      <c r="L35" s="28">
        <v>4</v>
      </c>
      <c r="M35" s="28"/>
      <c r="N35" s="28"/>
    </row>
    <row r="36" spans="1:14" s="31" customFormat="1" ht="72.75" customHeight="1">
      <c r="A36" s="29" t="s">
        <v>139</v>
      </c>
      <c r="B36" s="30" t="s">
        <v>100</v>
      </c>
      <c r="C36" s="30" t="s">
        <v>150</v>
      </c>
      <c r="D36" s="30" t="s">
        <v>99</v>
      </c>
      <c r="E36" s="30" t="s">
        <v>106</v>
      </c>
      <c r="F36" s="77" t="s">
        <v>55</v>
      </c>
      <c r="G36" s="78"/>
      <c r="H36" s="65" t="s">
        <v>101</v>
      </c>
    </row>
    <row r="37" spans="1:14" ht="50.25" customHeight="1">
      <c r="A37" s="11" t="s">
        <v>154</v>
      </c>
      <c r="B37" s="27"/>
      <c r="C37" s="16"/>
      <c r="D37" s="35"/>
      <c r="E37" s="16"/>
      <c r="F37" s="34"/>
      <c r="G37" s="59">
        <f>B37*C37*D37</f>
        <v>0</v>
      </c>
      <c r="H37" s="64" t="s">
        <v>123</v>
      </c>
    </row>
    <row r="38" spans="1:14" ht="57" customHeight="1">
      <c r="A38" s="11" t="s">
        <v>155</v>
      </c>
      <c r="B38" s="27"/>
      <c r="C38" s="16"/>
      <c r="D38" s="35"/>
      <c r="E38" s="16"/>
      <c r="F38" s="34"/>
      <c r="G38" s="59">
        <f t="shared" ref="G38:G39" si="5">B38*C38*D38</f>
        <v>0</v>
      </c>
      <c r="H38" s="64" t="s">
        <v>124</v>
      </c>
    </row>
    <row r="39" spans="1:14" ht="80.25" customHeight="1">
      <c r="A39" s="11" t="s">
        <v>134</v>
      </c>
      <c r="B39" s="27"/>
      <c r="C39" s="16"/>
      <c r="D39" s="35"/>
      <c r="E39" s="34"/>
      <c r="F39" s="63"/>
      <c r="G39" s="59">
        <f t="shared" si="5"/>
        <v>0</v>
      </c>
      <c r="H39" s="64" t="s">
        <v>131</v>
      </c>
    </row>
    <row r="40" spans="1:14" ht="41.25" customHeight="1">
      <c r="A40" s="11" t="s">
        <v>151</v>
      </c>
      <c r="B40" s="27"/>
      <c r="C40" s="16"/>
      <c r="D40" s="45"/>
      <c r="E40" s="32"/>
      <c r="F40" s="34"/>
      <c r="G40" s="59">
        <f>B40*C40*D40</f>
        <v>0</v>
      </c>
      <c r="H40" s="64" t="s">
        <v>152</v>
      </c>
      <c r="I40" s="28">
        <v>1</v>
      </c>
      <c r="J40" s="28">
        <v>2</v>
      </c>
      <c r="K40" s="28">
        <v>3</v>
      </c>
      <c r="L40" s="28">
        <v>4</v>
      </c>
      <c r="M40" s="28"/>
      <c r="N40" s="28"/>
    </row>
    <row r="41" spans="1:14" s="31" customFormat="1" ht="99" customHeight="1">
      <c r="A41" s="29" t="s">
        <v>168</v>
      </c>
      <c r="B41" s="30" t="s">
        <v>100</v>
      </c>
      <c r="C41" s="30" t="s">
        <v>150</v>
      </c>
      <c r="D41" s="30" t="s">
        <v>99</v>
      </c>
      <c r="E41" s="30" t="s">
        <v>106</v>
      </c>
      <c r="F41" s="77" t="s">
        <v>55</v>
      </c>
      <c r="G41" s="78"/>
      <c r="H41" s="65" t="s">
        <v>101</v>
      </c>
    </row>
    <row r="42" spans="1:14" ht="50.25" customHeight="1">
      <c r="A42" s="11" t="s">
        <v>154</v>
      </c>
      <c r="B42" s="27"/>
      <c r="C42" s="16"/>
      <c r="D42" s="35"/>
      <c r="E42" s="16"/>
      <c r="F42" s="34"/>
      <c r="G42" s="59">
        <f>B42*C42*D42</f>
        <v>0</v>
      </c>
      <c r="H42" s="64" t="s">
        <v>123</v>
      </c>
    </row>
    <row r="43" spans="1:14" ht="57" customHeight="1">
      <c r="A43" s="11" t="s">
        <v>155</v>
      </c>
      <c r="B43" s="27"/>
      <c r="C43" s="16"/>
      <c r="D43" s="35"/>
      <c r="E43" s="16"/>
      <c r="F43" s="34"/>
      <c r="G43" s="59">
        <f t="shared" ref="G43:G44" si="6">B43*C43*D43</f>
        <v>0</v>
      </c>
      <c r="H43" s="64" t="s">
        <v>124</v>
      </c>
    </row>
    <row r="44" spans="1:14" ht="80.25" customHeight="1">
      <c r="A44" s="11" t="s">
        <v>134</v>
      </c>
      <c r="B44" s="27"/>
      <c r="C44" s="16"/>
      <c r="D44" s="35"/>
      <c r="E44" s="34"/>
      <c r="F44" s="63"/>
      <c r="G44" s="59">
        <f t="shared" si="6"/>
        <v>0</v>
      </c>
      <c r="H44" s="64" t="s">
        <v>131</v>
      </c>
    </row>
    <row r="45" spans="1:14" ht="41.25" customHeight="1">
      <c r="A45" s="11" t="s">
        <v>151</v>
      </c>
      <c r="B45" s="27"/>
      <c r="C45" s="16"/>
      <c r="D45" s="45"/>
      <c r="E45" s="32"/>
      <c r="F45" s="34"/>
      <c r="G45" s="59">
        <f>B45*C45*D45</f>
        <v>0</v>
      </c>
      <c r="H45" s="64" t="s">
        <v>152</v>
      </c>
      <c r="I45" s="28">
        <v>1</v>
      </c>
      <c r="J45" s="28">
        <v>2</v>
      </c>
      <c r="K45" s="28">
        <v>3</v>
      </c>
      <c r="L45" s="28">
        <v>4</v>
      </c>
      <c r="M45" s="28"/>
      <c r="N45" s="28"/>
    </row>
  </sheetData>
  <mergeCells count="13">
    <mergeCell ref="F41:G41"/>
    <mergeCell ref="F16:G16"/>
    <mergeCell ref="F21:G21"/>
    <mergeCell ref="F26:G26"/>
    <mergeCell ref="F31:G31"/>
    <mergeCell ref="F36:G36"/>
    <mergeCell ref="A15:G15"/>
    <mergeCell ref="A2:G2"/>
    <mergeCell ref="F8:G8"/>
    <mergeCell ref="A14:E14"/>
    <mergeCell ref="F9:G9"/>
    <mergeCell ref="B8:E8"/>
    <mergeCell ref="A5:D5"/>
  </mergeCells>
  <phoneticPr fontId="35"/>
  <conditionalFormatting sqref="A10:A15">
    <cfRule type="expression" dxfId="10" priority="24">
      <formula>#REF!="×"</formula>
    </cfRule>
  </conditionalFormatting>
  <conditionalFormatting sqref="A17:A20">
    <cfRule type="expression" dxfId="9" priority="22">
      <formula>#REF!="×"</formula>
    </cfRule>
  </conditionalFormatting>
  <conditionalFormatting sqref="A22:A25">
    <cfRule type="expression" dxfId="8" priority="20">
      <formula>#REF!="×"</formula>
    </cfRule>
  </conditionalFormatting>
  <conditionalFormatting sqref="A27:A30">
    <cfRule type="expression" dxfId="7" priority="18">
      <formula>#REF!="×"</formula>
    </cfRule>
  </conditionalFormatting>
  <conditionalFormatting sqref="A32:A35">
    <cfRule type="expression" dxfId="6" priority="16">
      <formula>#REF!="×"</formula>
    </cfRule>
  </conditionalFormatting>
  <conditionalFormatting sqref="A37:A40">
    <cfRule type="expression" dxfId="5" priority="14">
      <formula>#REF!="×"</formula>
    </cfRule>
  </conditionalFormatting>
  <conditionalFormatting sqref="A42:B45">
    <cfRule type="expression" dxfId="4" priority="4">
      <formula>#REF!="×"</formula>
    </cfRule>
  </conditionalFormatting>
  <conditionalFormatting sqref="B10:E11 G10:G14 B12:D12 B13:E13 B17:E18 G17:G20 B19:D19 B20:E20 B22:E23 G22:G25 B24:D24 B25:E25 B27:E28 G27:G30 B29:D29 B30:E30 B32:E33 G32:G35 B34:D34 B35:E35 B37:E38 G37:G40 B39:D39 B40:E40 B42:E43 G42:G45 B44:D44 B45:E45">
    <cfRule type="expression" dxfId="3" priority="64">
      <formula>#REF!="×"</formula>
    </cfRule>
  </conditionalFormatting>
  <conditionalFormatting sqref="E6">
    <cfRule type="containsText" dxfId="2" priority="1" operator="containsText" text="返還有り">
      <formula>NOT(ISERROR(SEARCH("返還有り",E6)))</formula>
    </cfRule>
  </conditionalFormatting>
  <conditionalFormatting sqref="F14">
    <cfRule type="expression" dxfId="1" priority="2">
      <formula>#REF!="×"</formula>
    </cfRule>
  </conditionalFormatting>
  <dataValidations count="2">
    <dataValidation type="list" allowBlank="1" showInputMessage="1" showErrorMessage="1" sqref="D13 D45 D40 D35 D30 D25 D20" xr:uid="{96BEE6F5-EBD7-41E2-AE72-44B3D1FE2909}">
      <formula1>$I$13:$N$13</formula1>
    </dataValidation>
    <dataValidation type="list" allowBlank="1" showInputMessage="1" showErrorMessage="1" sqref="E5" xr:uid="{496C8A1E-67FE-4A71-81E3-FB487A524003}">
      <formula1>$I$5:$J$5</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3" manualBreakCount="3">
    <brk id="14" max="10" man="1"/>
    <brk id="25" max="10" man="1"/>
    <brk id="3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52"/>
  <sheetViews>
    <sheetView view="pageBreakPreview" zoomScale="85" zoomScaleNormal="100" zoomScaleSheetLayoutView="85" workbookViewId="0">
      <selection activeCell="B34" sqref="B34"/>
    </sheetView>
  </sheetViews>
  <sheetFormatPr defaultColWidth="9" defaultRowHeight="14.4"/>
  <cols>
    <col min="1" max="1" width="17.6640625" style="38" customWidth="1"/>
    <col min="2" max="2" width="34.21875" style="38" customWidth="1"/>
    <col min="3" max="3" width="30.21875" style="38" customWidth="1"/>
    <col min="4" max="16384" width="9" style="38"/>
  </cols>
  <sheetData>
    <row r="1" spans="1:3" ht="57.6">
      <c r="A1" s="39" t="s">
        <v>145</v>
      </c>
      <c r="B1" s="41" t="s">
        <v>146</v>
      </c>
      <c r="C1" s="39" t="s">
        <v>132</v>
      </c>
    </row>
    <row r="2" spans="1:3">
      <c r="A2" s="40">
        <f>COUNTA($B$2:$B$51)</f>
        <v>0</v>
      </c>
      <c r="B2" s="42"/>
      <c r="C2" s="43"/>
    </row>
    <row r="3" spans="1:3">
      <c r="B3" s="42"/>
      <c r="C3" s="43"/>
    </row>
    <row r="4" spans="1:3">
      <c r="B4" s="42"/>
      <c r="C4" s="43"/>
    </row>
    <row r="5" spans="1:3">
      <c r="B5" s="42"/>
      <c r="C5" s="43"/>
    </row>
    <row r="6" spans="1:3">
      <c r="B6" s="42"/>
      <c r="C6" s="43"/>
    </row>
    <row r="7" spans="1:3">
      <c r="B7" s="42"/>
      <c r="C7" s="43"/>
    </row>
    <row r="8" spans="1:3">
      <c r="B8" s="42"/>
      <c r="C8" s="43"/>
    </row>
    <row r="9" spans="1:3">
      <c r="B9" s="42"/>
      <c r="C9" s="43"/>
    </row>
    <row r="10" spans="1:3">
      <c r="B10" s="42"/>
      <c r="C10" s="43"/>
    </row>
    <row r="11" spans="1:3">
      <c r="B11" s="42"/>
      <c r="C11" s="43"/>
    </row>
    <row r="12" spans="1:3">
      <c r="B12" s="42"/>
      <c r="C12" s="43"/>
    </row>
    <row r="13" spans="1:3">
      <c r="B13" s="42"/>
      <c r="C13" s="43"/>
    </row>
    <row r="14" spans="1:3">
      <c r="B14" s="42"/>
      <c r="C14" s="43"/>
    </row>
    <row r="15" spans="1:3">
      <c r="B15" s="42"/>
      <c r="C15" s="43"/>
    </row>
    <row r="16" spans="1:3">
      <c r="B16" s="42"/>
      <c r="C16" s="43"/>
    </row>
    <row r="17" spans="2:3">
      <c r="B17" s="42"/>
      <c r="C17" s="43"/>
    </row>
    <row r="18" spans="2:3">
      <c r="B18" s="42"/>
      <c r="C18" s="43"/>
    </row>
    <row r="19" spans="2:3">
      <c r="B19" s="42"/>
      <c r="C19" s="43"/>
    </row>
    <row r="20" spans="2:3">
      <c r="B20" s="42"/>
      <c r="C20" s="43"/>
    </row>
    <row r="21" spans="2:3">
      <c r="B21" s="42"/>
      <c r="C21" s="43"/>
    </row>
    <row r="22" spans="2:3">
      <c r="B22" s="42"/>
      <c r="C22" s="43"/>
    </row>
    <row r="23" spans="2:3">
      <c r="B23" s="42"/>
      <c r="C23" s="43"/>
    </row>
    <row r="24" spans="2:3">
      <c r="B24" s="42"/>
      <c r="C24" s="43"/>
    </row>
    <row r="25" spans="2:3">
      <c r="B25" s="42"/>
      <c r="C25" s="43"/>
    </row>
    <row r="26" spans="2:3">
      <c r="B26" s="42"/>
      <c r="C26" s="43"/>
    </row>
    <row r="27" spans="2:3">
      <c r="B27" s="42"/>
      <c r="C27" s="43"/>
    </row>
    <row r="28" spans="2:3">
      <c r="B28" s="42"/>
      <c r="C28" s="43"/>
    </row>
    <row r="29" spans="2:3">
      <c r="B29" s="42"/>
      <c r="C29" s="43"/>
    </row>
    <row r="30" spans="2:3">
      <c r="B30" s="42"/>
      <c r="C30" s="43"/>
    </row>
    <row r="31" spans="2:3">
      <c r="B31" s="42"/>
      <c r="C31" s="43"/>
    </row>
    <row r="32" spans="2:3">
      <c r="B32" s="42"/>
      <c r="C32" s="43"/>
    </row>
    <row r="33" spans="2:3">
      <c r="B33" s="42"/>
      <c r="C33" s="43"/>
    </row>
    <row r="34" spans="2:3">
      <c r="B34" s="42"/>
      <c r="C34" s="43"/>
    </row>
    <row r="35" spans="2:3">
      <c r="B35" s="42"/>
      <c r="C35" s="43"/>
    </row>
    <row r="36" spans="2:3">
      <c r="B36" s="42"/>
      <c r="C36" s="43"/>
    </row>
    <row r="37" spans="2:3">
      <c r="B37" s="42"/>
      <c r="C37" s="43"/>
    </row>
    <row r="38" spans="2:3">
      <c r="B38" s="42"/>
      <c r="C38" s="43"/>
    </row>
    <row r="39" spans="2:3">
      <c r="B39" s="42"/>
      <c r="C39" s="43"/>
    </row>
    <row r="40" spans="2:3">
      <c r="B40" s="42"/>
      <c r="C40" s="43"/>
    </row>
    <row r="41" spans="2:3">
      <c r="B41" s="42"/>
      <c r="C41" s="43"/>
    </row>
    <row r="42" spans="2:3">
      <c r="B42" s="42"/>
      <c r="C42" s="43"/>
    </row>
    <row r="43" spans="2:3">
      <c r="B43" s="42"/>
      <c r="C43" s="43"/>
    </row>
    <row r="44" spans="2:3">
      <c r="B44" s="42"/>
      <c r="C44" s="43"/>
    </row>
    <row r="45" spans="2:3">
      <c r="B45" s="42"/>
      <c r="C45" s="43"/>
    </row>
    <row r="46" spans="2:3">
      <c r="B46" s="42"/>
      <c r="C46" s="43"/>
    </row>
    <row r="47" spans="2:3">
      <c r="B47" s="42"/>
      <c r="C47" s="43"/>
    </row>
    <row r="48" spans="2:3">
      <c r="B48" s="42"/>
      <c r="C48" s="43"/>
    </row>
    <row r="49" spans="2:3">
      <c r="B49" s="42"/>
      <c r="C49" s="43"/>
    </row>
    <row r="50" spans="2:3">
      <c r="B50" s="42"/>
      <c r="C50" s="43"/>
    </row>
    <row r="51" spans="2:3">
      <c r="B51" s="42"/>
      <c r="C51" s="43"/>
    </row>
    <row r="52" spans="2:3">
      <c r="B52" s="42" t="s">
        <v>133</v>
      </c>
      <c r="C52" s="43">
        <f>SUM(C2:C51)</f>
        <v>0</v>
      </c>
    </row>
  </sheetData>
  <phoneticPr fontId="3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B6" sqref="B6:H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4" t="s">
        <v>175</v>
      </c>
      <c r="B1" s="80" t="s">
        <v>130</v>
      </c>
      <c r="C1" s="81"/>
      <c r="D1" s="81"/>
      <c r="E1" s="81"/>
      <c r="F1" s="81"/>
      <c r="G1" s="81"/>
      <c r="H1" s="81"/>
      <c r="I1" s="24"/>
    </row>
    <row r="2" spans="1:10" ht="41.25" customHeight="1">
      <c r="A2" s="70" t="s">
        <v>113</v>
      </c>
      <c r="B2" s="76"/>
      <c r="C2" s="76"/>
      <c r="D2" s="76"/>
      <c r="E2" s="76"/>
      <c r="F2" s="76"/>
      <c r="G2" s="76"/>
      <c r="H2" s="76"/>
      <c r="I2" s="82" t="s">
        <v>55</v>
      </c>
      <c r="J2" s="8"/>
    </row>
    <row r="3" spans="1:10" ht="72.75" customHeight="1">
      <c r="A3" s="9" t="s">
        <v>128</v>
      </c>
      <c r="B3" s="13" t="s">
        <v>104</v>
      </c>
      <c r="C3" s="13" t="s">
        <v>105</v>
      </c>
      <c r="D3" s="13" t="s">
        <v>103</v>
      </c>
      <c r="E3" s="13" t="s">
        <v>107</v>
      </c>
      <c r="F3" s="13" t="s">
        <v>108</v>
      </c>
      <c r="G3" s="13" t="s">
        <v>110</v>
      </c>
      <c r="H3" s="13" t="s">
        <v>109</v>
      </c>
      <c r="I3" s="83"/>
      <c r="J3" s="15" t="s">
        <v>101</v>
      </c>
    </row>
    <row r="4" spans="1:10" ht="84.75" customHeight="1">
      <c r="A4" s="11" t="s">
        <v>125</v>
      </c>
      <c r="B4" s="16"/>
      <c r="C4" s="16"/>
      <c r="D4" s="60" t="e">
        <f>C4/B4-1</f>
        <v>#DIV/0!</v>
      </c>
      <c r="E4" s="61" t="e">
        <f>(D4-0.02)*B4</f>
        <v>#DIV/0!</v>
      </c>
      <c r="F4" s="25"/>
      <c r="G4" s="33"/>
      <c r="H4" s="26"/>
      <c r="I4" s="59">
        <f>F4*G4*H4</f>
        <v>0</v>
      </c>
      <c r="J4" s="15"/>
    </row>
    <row r="5" spans="1:10" ht="93.75" customHeight="1">
      <c r="A5" s="11" t="s">
        <v>126</v>
      </c>
      <c r="B5" s="16"/>
      <c r="C5" s="16"/>
      <c r="D5" s="60" t="e">
        <f>C5/B5-1</f>
        <v>#DIV/0!</v>
      </c>
      <c r="E5" s="61" t="e">
        <f>(D5-0.02)*B5</f>
        <v>#DIV/0!</v>
      </c>
      <c r="F5" s="25"/>
      <c r="G5" s="33"/>
      <c r="H5" s="26"/>
      <c r="I5" s="59">
        <f>F5*G5*H5</f>
        <v>0</v>
      </c>
      <c r="J5" s="15"/>
    </row>
    <row r="6" spans="1:10" ht="90" customHeight="1">
      <c r="A6" s="11" t="s">
        <v>127</v>
      </c>
      <c r="B6" s="84"/>
      <c r="C6" s="85"/>
      <c r="D6" s="85"/>
      <c r="E6" s="85"/>
      <c r="F6" s="85"/>
      <c r="G6" s="85"/>
      <c r="H6" s="85"/>
      <c r="I6" s="16"/>
      <c r="J6" s="15"/>
    </row>
    <row r="7" spans="1:10" ht="60.75" customHeight="1">
      <c r="A7" s="86" t="s">
        <v>129</v>
      </c>
      <c r="B7" s="87"/>
      <c r="C7" s="87"/>
      <c r="D7" s="87"/>
      <c r="E7" s="87"/>
      <c r="F7" s="87"/>
      <c r="G7" s="87"/>
      <c r="H7" s="87"/>
      <c r="I7" s="87"/>
    </row>
    <row r="9" spans="1:10">
      <c r="A9" s="37"/>
    </row>
  </sheetData>
  <mergeCells count="5">
    <mergeCell ref="B1:H1"/>
    <mergeCell ref="A2:H2"/>
    <mergeCell ref="I2:I3"/>
    <mergeCell ref="B6:H6"/>
    <mergeCell ref="A7:I7"/>
  </mergeCells>
  <phoneticPr fontId="35"/>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85e6e18b-26c1-4122-9e79-e6c53ac26d53"/>
    <ds:schemaRef ds:uri="9500c7e0-a8b4-4cc7-a7aa-d9d65591dd5a"/>
    <ds:schemaRef ds:uri="http://purl.org/dc/te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細川 悠太</cp:lastModifiedBy>
  <cp:revision>2</cp:revision>
  <cp:lastPrinted>2026-07-02T04:51:45Z</cp:lastPrinted>
  <dcterms:created xsi:type="dcterms:W3CDTF">2017-10-26T07:12:00Z</dcterms:created>
  <dcterms:modified xsi:type="dcterms:W3CDTF">2026-07-02T05:04:49Z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